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0\CUENTA PUBLICA\ENE-MZO 1ER\"/>
    </mc:Choice>
  </mc:AlternateContent>
  <bookViews>
    <workbookView xWindow="0" yWindow="0" windowWidth="24000" windowHeight="9732" firstSheet="1" activeTab="1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4" r:id="rId9"/>
    <sheet name="F6C" sheetId="15" r:id="rId10"/>
    <sheet name="F6D" sheetId="1" r:id="rId11"/>
  </sheets>
  <definedNames>
    <definedName name="_xlnm._FilterDatabase" localSheetId="10" hidden="1">F6D!#REF!</definedName>
    <definedName name="_xlnm.Print_Area" localSheetId="2">'F1'!$A$1:$F$86</definedName>
    <definedName name="_xlnm.Print_Area" localSheetId="3">'F2'!$A$1:$H$45</definedName>
    <definedName name="_xlnm.Print_Area" localSheetId="4">'F3'!$A$1:$K$29</definedName>
    <definedName name="_xlnm.Print_Area" localSheetId="5">'F4 '!$B$1:$E$83</definedName>
    <definedName name="_xlnm.Print_Area" localSheetId="6">'F5'!$A$1:$G$76</definedName>
    <definedName name="_xlnm.Print_Area" localSheetId="7">F6A!$A$1:$G$160</definedName>
    <definedName name="_xlnm.Print_Area" localSheetId="8">F6B!$A$1:$G$30</definedName>
    <definedName name="_xlnm.Print_Area" localSheetId="9">F6C!$A$1:$G$46</definedName>
    <definedName name="_xlnm.Print_Area" localSheetId="10">F6D!$A$1:$G$35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F36" i="1"/>
  <c r="F35" i="1"/>
  <c r="I35" i="1" s="1"/>
  <c r="F34" i="1"/>
  <c r="I34" i="1" s="1"/>
  <c r="F33" i="1"/>
  <c r="F32" i="1" s="1"/>
  <c r="H32" i="1"/>
  <c r="G32" i="1"/>
  <c r="E32" i="1"/>
  <c r="D32" i="1"/>
  <c r="F31" i="1"/>
  <c r="I31" i="1" s="1"/>
  <c r="F30" i="1"/>
  <c r="I30" i="1" s="1"/>
  <c r="F29" i="1"/>
  <c r="I29" i="1" s="1"/>
  <c r="F28" i="1"/>
  <c r="I28" i="1" s="1"/>
  <c r="I27" i="1" s="1"/>
  <c r="H27" i="1"/>
  <c r="G27" i="1"/>
  <c r="F27" i="1"/>
  <c r="E27" i="1"/>
  <c r="D27" i="1"/>
  <c r="F26" i="1"/>
  <c r="I26" i="1" s="1"/>
  <c r="F25" i="1"/>
  <c r="F24" i="1" s="1"/>
  <c r="H24" i="1"/>
  <c r="G24" i="1"/>
  <c r="E24" i="1"/>
  <c r="D24" i="1"/>
  <c r="F23" i="1"/>
  <c r="I23" i="1" s="1"/>
  <c r="F22" i="1"/>
  <c r="I22" i="1" s="1"/>
  <c r="F21" i="1"/>
  <c r="I21" i="1" s="1"/>
  <c r="I20" i="1" s="1"/>
  <c r="H20" i="1"/>
  <c r="G20" i="1"/>
  <c r="E20" i="1"/>
  <c r="D20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I11" i="1" s="1"/>
  <c r="H11" i="1"/>
  <c r="G11" i="1"/>
  <c r="E11" i="1"/>
  <c r="D11" i="1"/>
  <c r="F10" i="1"/>
  <c r="I10" i="1" s="1"/>
  <c r="F9" i="1"/>
  <c r="I9" i="1" s="1"/>
  <c r="I8" i="1" s="1"/>
  <c r="H8" i="1"/>
  <c r="H38" i="1" s="1"/>
  <c r="G8" i="1"/>
  <c r="G38" i="1" s="1"/>
  <c r="E8" i="1"/>
  <c r="E38" i="1" s="1"/>
  <c r="D8" i="1"/>
  <c r="D38" i="1" s="1"/>
  <c r="F8" i="1" l="1"/>
  <c r="F20" i="1"/>
  <c r="I25" i="1"/>
  <c r="I24" i="1" s="1"/>
  <c r="I38" i="1" s="1"/>
  <c r="I33" i="1"/>
  <c r="I32" i="1" s="1"/>
  <c r="F11" i="1"/>
  <c r="F38" i="1" l="1"/>
  <c r="E41" i="15"/>
  <c r="H41" i="15" s="1"/>
  <c r="E40" i="15"/>
  <c r="H40" i="15" s="1"/>
  <c r="E39" i="15"/>
  <c r="H39" i="15" s="1"/>
  <c r="E38" i="15"/>
  <c r="H38" i="15" s="1"/>
  <c r="H37" i="15" s="1"/>
  <c r="G37" i="15"/>
  <c r="F37" i="15"/>
  <c r="E37" i="15"/>
  <c r="D37" i="15"/>
  <c r="D43" i="15" s="1"/>
  <c r="C37" i="15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G26" i="15"/>
  <c r="F26" i="15"/>
  <c r="D26" i="15"/>
  <c r="C26" i="15"/>
  <c r="E24" i="15"/>
  <c r="H24" i="15" s="1"/>
  <c r="E23" i="15"/>
  <c r="H23" i="15" s="1"/>
  <c r="E22" i="15"/>
  <c r="H22" i="15" s="1"/>
  <c r="E21" i="15"/>
  <c r="H21" i="15" s="1"/>
  <c r="E20" i="15"/>
  <c r="H20" i="15" s="1"/>
  <c r="E19" i="15"/>
  <c r="H19" i="15" s="1"/>
  <c r="E18" i="15"/>
  <c r="H18" i="15" s="1"/>
  <c r="G17" i="15"/>
  <c r="F17" i="15"/>
  <c r="D17" i="15"/>
  <c r="C17" i="15"/>
  <c r="E15" i="15"/>
  <c r="H15" i="15" s="1"/>
  <c r="E14" i="15"/>
  <c r="H14" i="15" s="1"/>
  <c r="E13" i="15"/>
  <c r="H13" i="15" s="1"/>
  <c r="E12" i="15"/>
  <c r="H12" i="15" s="1"/>
  <c r="E11" i="15"/>
  <c r="H11" i="15" s="1"/>
  <c r="E10" i="15"/>
  <c r="H10" i="15" s="1"/>
  <c r="E9" i="15"/>
  <c r="H9" i="15" s="1"/>
  <c r="E8" i="15"/>
  <c r="G7" i="15"/>
  <c r="F7" i="15"/>
  <c r="D7" i="15"/>
  <c r="C7" i="15"/>
  <c r="G53" i="14"/>
  <c r="F53" i="14"/>
  <c r="D53" i="14"/>
  <c r="C53" i="14"/>
  <c r="E51" i="14"/>
  <c r="H51" i="14" s="1"/>
  <c r="E49" i="14"/>
  <c r="H49" i="14" s="1"/>
  <c r="H47" i="14"/>
  <c r="E47" i="14"/>
  <c r="E45" i="14"/>
  <c r="H45" i="14" s="1"/>
  <c r="E43" i="14"/>
  <c r="H43" i="14" s="1"/>
  <c r="E41" i="14"/>
  <c r="H41" i="14" s="1"/>
  <c r="H39" i="14"/>
  <c r="E39" i="14"/>
  <c r="E53" i="14" s="1"/>
  <c r="G31" i="14"/>
  <c r="F31" i="14"/>
  <c r="D31" i="14"/>
  <c r="C31" i="14"/>
  <c r="H29" i="14"/>
  <c r="E29" i="14"/>
  <c r="E28" i="14"/>
  <c r="H28" i="14" s="1"/>
  <c r="E27" i="14"/>
  <c r="H27" i="14" s="1"/>
  <c r="E26" i="14"/>
  <c r="E31" i="14" s="1"/>
  <c r="G17" i="14"/>
  <c r="F17" i="14"/>
  <c r="D17" i="14"/>
  <c r="C17" i="14"/>
  <c r="E14" i="14"/>
  <c r="H14" i="14" s="1"/>
  <c r="H13" i="14"/>
  <c r="E13" i="14"/>
  <c r="E12" i="14"/>
  <c r="H12" i="14" s="1"/>
  <c r="E11" i="14"/>
  <c r="H11" i="14" s="1"/>
  <c r="E10" i="14"/>
  <c r="H10" i="14" s="1"/>
  <c r="H9" i="14"/>
  <c r="E9" i="14"/>
  <c r="E8" i="14"/>
  <c r="H8" i="14" s="1"/>
  <c r="F43" i="15" l="1"/>
  <c r="G43" i="15"/>
  <c r="E26" i="15"/>
  <c r="E7" i="15"/>
  <c r="C43" i="15"/>
  <c r="H17" i="15"/>
  <c r="H26" i="15"/>
  <c r="H43" i="15" s="1"/>
  <c r="H8" i="15"/>
  <c r="H7" i="15" s="1"/>
  <c r="E17" i="15"/>
  <c r="E43" i="15" s="1"/>
  <c r="H53" i="14"/>
  <c r="H17" i="14"/>
  <c r="E17" i="14"/>
  <c r="H26" i="14"/>
  <c r="H31" i="14" s="1"/>
  <c r="D157" i="13" l="1"/>
  <c r="G157" i="13" s="1"/>
  <c r="D156" i="13"/>
  <c r="G156" i="13" s="1"/>
  <c r="D155" i="13"/>
  <c r="G155" i="13" s="1"/>
  <c r="D154" i="13"/>
  <c r="G154" i="13" s="1"/>
  <c r="D153" i="13"/>
  <c r="G153" i="13" s="1"/>
  <c r="D152" i="13"/>
  <c r="G152" i="13" s="1"/>
  <c r="D151" i="13"/>
  <c r="G151" i="13" s="1"/>
  <c r="G150" i="13" s="1"/>
  <c r="F150" i="13"/>
  <c r="E150" i="13"/>
  <c r="D150" i="13"/>
  <c r="C150" i="13"/>
  <c r="B150" i="13"/>
  <c r="D149" i="13"/>
  <c r="G149" i="13" s="1"/>
  <c r="D148" i="13"/>
  <c r="G148" i="13" s="1"/>
  <c r="D147" i="13"/>
  <c r="D146" i="13" s="1"/>
  <c r="F146" i="13"/>
  <c r="E146" i="13"/>
  <c r="C146" i="13"/>
  <c r="B146" i="13"/>
  <c r="D145" i="13"/>
  <c r="G145" i="13" s="1"/>
  <c r="D144" i="13"/>
  <c r="G144" i="13" s="1"/>
  <c r="D143" i="13"/>
  <c r="G143" i="13" s="1"/>
  <c r="D142" i="13"/>
  <c r="G142" i="13" s="1"/>
  <c r="D141" i="13"/>
  <c r="D137" i="13" s="1"/>
  <c r="D140" i="13"/>
  <c r="G140" i="13" s="1"/>
  <c r="D139" i="13"/>
  <c r="G139" i="13" s="1"/>
  <c r="D138" i="13"/>
  <c r="G138" i="13" s="1"/>
  <c r="F137" i="13"/>
  <c r="E137" i="13"/>
  <c r="C137" i="13"/>
  <c r="B137" i="13"/>
  <c r="D136" i="13"/>
  <c r="G136" i="13" s="1"/>
  <c r="D135" i="13"/>
  <c r="G135" i="13" s="1"/>
  <c r="D134" i="13"/>
  <c r="G134" i="13" s="1"/>
  <c r="F133" i="13"/>
  <c r="E133" i="13"/>
  <c r="C133" i="13"/>
  <c r="B133" i="13"/>
  <c r="D132" i="13"/>
  <c r="G132" i="13" s="1"/>
  <c r="G131" i="13"/>
  <c r="D131" i="13"/>
  <c r="D130" i="13"/>
  <c r="G130" i="13" s="1"/>
  <c r="D129" i="13"/>
  <c r="G129" i="13" s="1"/>
  <c r="D128" i="13"/>
  <c r="G128" i="13" s="1"/>
  <c r="G127" i="13"/>
  <c r="D127" i="13"/>
  <c r="D126" i="13"/>
  <c r="G126" i="13" s="1"/>
  <c r="D125" i="13"/>
  <c r="D123" i="13" s="1"/>
  <c r="D124" i="13"/>
  <c r="G124" i="13" s="1"/>
  <c r="F123" i="13"/>
  <c r="E123" i="13"/>
  <c r="C123" i="13"/>
  <c r="B123" i="13"/>
  <c r="D122" i="13"/>
  <c r="G122" i="13" s="1"/>
  <c r="D121" i="13"/>
  <c r="G121" i="13" s="1"/>
  <c r="D120" i="13"/>
  <c r="G120" i="13" s="1"/>
  <c r="D119" i="13"/>
  <c r="G119" i="13" s="1"/>
  <c r="D118" i="13"/>
  <c r="G118" i="13" s="1"/>
  <c r="D117" i="13"/>
  <c r="G117" i="13" s="1"/>
  <c r="D116" i="13"/>
  <c r="G116" i="13" s="1"/>
  <c r="D115" i="13"/>
  <c r="D113" i="13" s="1"/>
  <c r="D114" i="13"/>
  <c r="G114" i="13" s="1"/>
  <c r="F113" i="13"/>
  <c r="E113" i="13"/>
  <c r="C113" i="13"/>
  <c r="B113" i="13"/>
  <c r="D112" i="13"/>
  <c r="G112" i="13" s="1"/>
  <c r="D111" i="13"/>
  <c r="G111" i="13" s="1"/>
  <c r="G110" i="13"/>
  <c r="D110" i="13"/>
  <c r="D109" i="13"/>
  <c r="G109" i="13" s="1"/>
  <c r="D108" i="13"/>
  <c r="G108" i="13" s="1"/>
  <c r="D107" i="13"/>
  <c r="G107" i="13" s="1"/>
  <c r="G106" i="13"/>
  <c r="D106" i="13"/>
  <c r="D105" i="13"/>
  <c r="D103" i="13" s="1"/>
  <c r="D104" i="13"/>
  <c r="G104" i="13" s="1"/>
  <c r="F103" i="13"/>
  <c r="E103" i="13"/>
  <c r="C103" i="13"/>
  <c r="B103" i="13"/>
  <c r="D102" i="13"/>
  <c r="G102" i="13" s="1"/>
  <c r="D101" i="13"/>
  <c r="G101" i="13" s="1"/>
  <c r="G100" i="13"/>
  <c r="D100" i="13"/>
  <c r="D99" i="13"/>
  <c r="G99" i="13" s="1"/>
  <c r="D98" i="13"/>
  <c r="G98" i="13" s="1"/>
  <c r="D97" i="13"/>
  <c r="G97" i="13" s="1"/>
  <c r="G96" i="13"/>
  <c r="D96" i="13"/>
  <c r="D95" i="13"/>
  <c r="D93" i="13" s="1"/>
  <c r="D94" i="13"/>
  <c r="G94" i="13" s="1"/>
  <c r="F93" i="13"/>
  <c r="E93" i="13"/>
  <c r="C93" i="13"/>
  <c r="B93" i="13"/>
  <c r="D92" i="13"/>
  <c r="G92" i="13" s="1"/>
  <c r="D91" i="13"/>
  <c r="G91" i="13" s="1"/>
  <c r="G90" i="13"/>
  <c r="D90" i="13"/>
  <c r="D89" i="13"/>
  <c r="G89" i="13" s="1"/>
  <c r="D88" i="13"/>
  <c r="G88" i="13" s="1"/>
  <c r="D87" i="13"/>
  <c r="G87" i="13" s="1"/>
  <c r="G85" i="13" s="1"/>
  <c r="G86" i="13"/>
  <c r="D86" i="13"/>
  <c r="D85" i="13" s="1"/>
  <c r="F85" i="13"/>
  <c r="F84" i="13" s="1"/>
  <c r="E85" i="13"/>
  <c r="C85" i="13"/>
  <c r="C84" i="13" s="1"/>
  <c r="B85" i="13"/>
  <c r="B84" i="13" s="1"/>
  <c r="E84" i="13"/>
  <c r="D82" i="13"/>
  <c r="G82" i="13" s="1"/>
  <c r="G81" i="13"/>
  <c r="D81" i="13"/>
  <c r="D80" i="13"/>
  <c r="G80" i="13" s="1"/>
  <c r="D79" i="13"/>
  <c r="G79" i="13" s="1"/>
  <c r="D78" i="13"/>
  <c r="G78" i="13" s="1"/>
  <c r="D77" i="13"/>
  <c r="G77" i="13" s="1"/>
  <c r="D76" i="13"/>
  <c r="D75" i="13" s="1"/>
  <c r="F75" i="13"/>
  <c r="E75" i="13"/>
  <c r="C75" i="13"/>
  <c r="B75" i="13"/>
  <c r="D74" i="13"/>
  <c r="D71" i="13" s="1"/>
  <c r="D73" i="13"/>
  <c r="G73" i="13" s="1"/>
  <c r="D72" i="13"/>
  <c r="G72" i="13" s="1"/>
  <c r="F71" i="13"/>
  <c r="E71" i="13"/>
  <c r="C71" i="13"/>
  <c r="B71" i="13"/>
  <c r="D70" i="13"/>
  <c r="G70" i="13" s="1"/>
  <c r="D69" i="13"/>
  <c r="G69" i="13" s="1"/>
  <c r="D68" i="13"/>
  <c r="G68" i="13" s="1"/>
  <c r="D67" i="13"/>
  <c r="G67" i="13" s="1"/>
  <c r="D66" i="13"/>
  <c r="G66" i="13" s="1"/>
  <c r="D65" i="13"/>
  <c r="G65" i="13" s="1"/>
  <c r="D64" i="13"/>
  <c r="D62" i="13" s="1"/>
  <c r="D63" i="13"/>
  <c r="G63" i="13" s="1"/>
  <c r="F62" i="13"/>
  <c r="E62" i="13"/>
  <c r="C62" i="13"/>
  <c r="B62" i="13"/>
  <c r="D61" i="13"/>
  <c r="G61" i="13" s="1"/>
  <c r="D60" i="13"/>
  <c r="G60" i="13" s="1"/>
  <c r="D59" i="13"/>
  <c r="D58" i="13" s="1"/>
  <c r="F58" i="13"/>
  <c r="E58" i="13"/>
  <c r="C58" i="13"/>
  <c r="B58" i="13"/>
  <c r="D57" i="13"/>
  <c r="G57" i="13" s="1"/>
  <c r="D56" i="13"/>
  <c r="G56" i="13" s="1"/>
  <c r="D55" i="13"/>
  <c r="G55" i="13" s="1"/>
  <c r="D54" i="13"/>
  <c r="G54" i="13" s="1"/>
  <c r="D53" i="13"/>
  <c r="G53" i="13" s="1"/>
  <c r="D52" i="13"/>
  <c r="G52" i="13" s="1"/>
  <c r="D51" i="13"/>
  <c r="G51" i="13" s="1"/>
  <c r="D50" i="13"/>
  <c r="G50" i="13" s="1"/>
  <c r="D49" i="13"/>
  <c r="D48" i="13" s="1"/>
  <c r="F48" i="13"/>
  <c r="E48" i="13"/>
  <c r="C48" i="13"/>
  <c r="B48" i="13"/>
  <c r="D47" i="13"/>
  <c r="G47" i="13" s="1"/>
  <c r="D46" i="13"/>
  <c r="G46" i="13" s="1"/>
  <c r="D45" i="13"/>
  <c r="G45" i="13" s="1"/>
  <c r="D44" i="13"/>
  <c r="G44" i="13" s="1"/>
  <c r="D43" i="13"/>
  <c r="G43" i="13" s="1"/>
  <c r="D42" i="13"/>
  <c r="G42" i="13" s="1"/>
  <c r="D41" i="13"/>
  <c r="G41" i="13" s="1"/>
  <c r="D40" i="13"/>
  <c r="G40" i="13" s="1"/>
  <c r="D39" i="13"/>
  <c r="D38" i="13" s="1"/>
  <c r="F38" i="13"/>
  <c r="E38" i="13"/>
  <c r="C38" i="13"/>
  <c r="B38" i="13"/>
  <c r="D37" i="13"/>
  <c r="G37" i="13" s="1"/>
  <c r="D36" i="13"/>
  <c r="G36" i="13" s="1"/>
  <c r="D35" i="13"/>
  <c r="G35" i="13" s="1"/>
  <c r="D34" i="13"/>
  <c r="G34" i="13" s="1"/>
  <c r="D33" i="13"/>
  <c r="G33" i="13" s="1"/>
  <c r="D32" i="13"/>
  <c r="G32" i="13" s="1"/>
  <c r="D31" i="13"/>
  <c r="G31" i="13" s="1"/>
  <c r="D30" i="13"/>
  <c r="G30" i="13" s="1"/>
  <c r="D29" i="13"/>
  <c r="D28" i="13" s="1"/>
  <c r="F28" i="13"/>
  <c r="E28" i="13"/>
  <c r="C28" i="13"/>
  <c r="B28" i="13"/>
  <c r="D27" i="13"/>
  <c r="G27" i="13" s="1"/>
  <c r="D26" i="13"/>
  <c r="G26" i="13" s="1"/>
  <c r="G25" i="13"/>
  <c r="D25" i="13"/>
  <c r="D24" i="13"/>
  <c r="G24" i="13" s="1"/>
  <c r="D23" i="13"/>
  <c r="G23" i="13" s="1"/>
  <c r="D22" i="13"/>
  <c r="G22" i="13" s="1"/>
  <c r="G21" i="13"/>
  <c r="D21" i="13"/>
  <c r="D20" i="13"/>
  <c r="G20" i="13" s="1"/>
  <c r="D19" i="13"/>
  <c r="D18" i="13" s="1"/>
  <c r="F18" i="13"/>
  <c r="E18" i="13"/>
  <c r="C18" i="13"/>
  <c r="B18" i="13"/>
  <c r="D17" i="13"/>
  <c r="G17" i="13" s="1"/>
  <c r="D16" i="13"/>
  <c r="G16" i="13" s="1"/>
  <c r="G15" i="13"/>
  <c r="D15" i="13"/>
  <c r="D14" i="13"/>
  <c r="G14" i="13" s="1"/>
  <c r="D13" i="13"/>
  <c r="G13" i="13" s="1"/>
  <c r="D12" i="13"/>
  <c r="D10" i="13" s="1"/>
  <c r="G11" i="13"/>
  <c r="D11" i="13"/>
  <c r="F10" i="13"/>
  <c r="F9" i="13" s="1"/>
  <c r="F159" i="13" s="1"/>
  <c r="E10" i="13"/>
  <c r="C10" i="13"/>
  <c r="C9" i="13" s="1"/>
  <c r="C159" i="13" s="1"/>
  <c r="B10" i="13"/>
  <c r="B9" i="13" s="1"/>
  <c r="B159" i="13" s="1"/>
  <c r="E9" i="13"/>
  <c r="E159" i="13" s="1"/>
  <c r="G137" i="13" l="1"/>
  <c r="G10" i="13"/>
  <c r="G133" i="13"/>
  <c r="D9" i="13"/>
  <c r="G12" i="13"/>
  <c r="G64" i="13"/>
  <c r="G62" i="13" s="1"/>
  <c r="G74" i="13"/>
  <c r="G71" i="13" s="1"/>
  <c r="G76" i="13"/>
  <c r="G75" i="13" s="1"/>
  <c r="G95" i="13"/>
  <c r="G93" i="13" s="1"/>
  <c r="G105" i="13"/>
  <c r="G103" i="13" s="1"/>
  <c r="G115" i="13"/>
  <c r="G113" i="13" s="1"/>
  <c r="G125" i="13"/>
  <c r="G123" i="13" s="1"/>
  <c r="G141" i="13"/>
  <c r="G147" i="13"/>
  <c r="G146" i="13" s="1"/>
  <c r="D133" i="13"/>
  <c r="D84" i="13" s="1"/>
  <c r="G19" i="13"/>
  <c r="G18" i="13" s="1"/>
  <c r="G29" i="13"/>
  <c r="G28" i="13" s="1"/>
  <c r="G39" i="13"/>
  <c r="G38" i="13" s="1"/>
  <c r="G49" i="13"/>
  <c r="G48" i="13" s="1"/>
  <c r="G59" i="13"/>
  <c r="G58" i="13" s="1"/>
  <c r="G84" i="13" l="1"/>
  <c r="D159" i="13"/>
  <c r="G9" i="13"/>
  <c r="G159" i="13" s="1"/>
  <c r="F75" i="10" l="1"/>
  <c r="E75" i="10"/>
  <c r="C75" i="10"/>
  <c r="B75" i="10"/>
  <c r="G74" i="10"/>
  <c r="D74" i="10"/>
  <c r="D75" i="10" s="1"/>
  <c r="G73" i="10"/>
  <c r="G75" i="10" s="1"/>
  <c r="D73" i="10"/>
  <c r="G68" i="10"/>
  <c r="G67" i="10" s="1"/>
  <c r="D68" i="10"/>
  <c r="F67" i="10"/>
  <c r="E67" i="10"/>
  <c r="D67" i="10"/>
  <c r="C67" i="10"/>
  <c r="B67" i="10"/>
  <c r="G63" i="10"/>
  <c r="D63" i="10"/>
  <c r="G62" i="10"/>
  <c r="D62" i="10"/>
  <c r="G61" i="10"/>
  <c r="D61" i="10"/>
  <c r="G60" i="10"/>
  <c r="D60" i="10"/>
  <c r="D59" i="10" s="1"/>
  <c r="F59" i="10"/>
  <c r="G59" i="10" s="1"/>
  <c r="E59" i="10"/>
  <c r="C59" i="10"/>
  <c r="B59" i="10"/>
  <c r="G58" i="10"/>
  <c r="D58" i="10"/>
  <c r="G57" i="10"/>
  <c r="D57" i="10"/>
  <c r="D54" i="10" s="1"/>
  <c r="G56" i="10"/>
  <c r="D56" i="10"/>
  <c r="G55" i="10"/>
  <c r="D55" i="10"/>
  <c r="F54" i="10"/>
  <c r="G54" i="10" s="1"/>
  <c r="E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G47" i="10"/>
  <c r="D47" i="10"/>
  <c r="D45" i="10" s="1"/>
  <c r="G46" i="10"/>
  <c r="D46" i="10"/>
  <c r="F45" i="10"/>
  <c r="F65" i="10" s="1"/>
  <c r="G65" i="10" s="1"/>
  <c r="E45" i="10"/>
  <c r="E65" i="10" s="1"/>
  <c r="C45" i="10"/>
  <c r="C65" i="10" s="1"/>
  <c r="B45" i="10"/>
  <c r="B65" i="10" s="1"/>
  <c r="G39" i="10"/>
  <c r="D39" i="10"/>
  <c r="G38" i="10"/>
  <c r="D38" i="10"/>
  <c r="F37" i="10"/>
  <c r="G37" i="10" s="1"/>
  <c r="E37" i="10"/>
  <c r="D37" i="10"/>
  <c r="C37" i="10"/>
  <c r="B37" i="10"/>
  <c r="G36" i="10"/>
  <c r="D36" i="10"/>
  <c r="F35" i="10"/>
  <c r="G35" i="10" s="1"/>
  <c r="E35" i="10"/>
  <c r="C35" i="10"/>
  <c r="D35" i="10" s="1"/>
  <c r="B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D28" i="10" s="1"/>
  <c r="F28" i="10"/>
  <c r="G28" i="10" s="1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D16" i="10" s="1"/>
  <c r="G17" i="10"/>
  <c r="D17" i="10"/>
  <c r="F16" i="10"/>
  <c r="G16" i="10" s="1"/>
  <c r="E16" i="10"/>
  <c r="E41" i="10" s="1"/>
  <c r="E70" i="10" s="1"/>
  <c r="C16" i="10"/>
  <c r="C41" i="10" s="1"/>
  <c r="C70" i="10" s="1"/>
  <c r="B16" i="10"/>
  <c r="B41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D65" i="10" l="1"/>
  <c r="B70" i="10"/>
  <c r="D41" i="10"/>
  <c r="D70" i="10" s="1"/>
  <c r="G41" i="10"/>
  <c r="G70" i="10" s="1"/>
  <c r="F41" i="10"/>
  <c r="G45" i="10"/>
  <c r="G42" i="10" l="1"/>
  <c r="F70" i="10"/>
  <c r="C72" i="12" l="1"/>
  <c r="C74" i="12" s="1"/>
  <c r="E64" i="12"/>
  <c r="E72" i="12" s="1"/>
  <c r="E74" i="12" s="1"/>
  <c r="D64" i="12"/>
  <c r="D72" i="12" s="1"/>
  <c r="D74" i="12" s="1"/>
  <c r="C64" i="12"/>
  <c r="D57" i="12"/>
  <c r="D59" i="12" s="1"/>
  <c r="C57" i="12"/>
  <c r="C59" i="12" s="1"/>
  <c r="E49" i="12"/>
  <c r="E57" i="12" s="1"/>
  <c r="E59" i="12" s="1"/>
  <c r="D49" i="12"/>
  <c r="C49" i="12"/>
  <c r="E40" i="12"/>
  <c r="D40" i="12"/>
  <c r="C40" i="12"/>
  <c r="E37" i="12"/>
  <c r="E44" i="12" s="1"/>
  <c r="D37" i="12"/>
  <c r="D44" i="12" s="1"/>
  <c r="C37" i="12"/>
  <c r="C44" i="12" s="1"/>
  <c r="E29" i="12"/>
  <c r="D29" i="12"/>
  <c r="C29" i="12"/>
  <c r="E17" i="12"/>
  <c r="D17" i="12"/>
  <c r="E13" i="12"/>
  <c r="D13" i="12"/>
  <c r="C13" i="12"/>
  <c r="E8" i="12"/>
  <c r="E21" i="12" s="1"/>
  <c r="E23" i="12" s="1"/>
  <c r="E25" i="12" s="1"/>
  <c r="E33" i="12" s="1"/>
  <c r="D8" i="12"/>
  <c r="D21" i="12" s="1"/>
  <c r="D23" i="12" s="1"/>
  <c r="D25" i="12" s="1"/>
  <c r="D33" i="12" s="1"/>
  <c r="C8" i="12"/>
  <c r="C21" i="12" s="1"/>
  <c r="C23" i="12" s="1"/>
  <c r="C25" i="12" s="1"/>
  <c r="C33" i="12" s="1"/>
  <c r="G20" i="8" l="1"/>
  <c r="E20" i="8"/>
  <c r="K14" i="8"/>
  <c r="J14" i="8"/>
  <c r="I14" i="8"/>
  <c r="H14" i="8"/>
  <c r="G14" i="8"/>
  <c r="E14" i="8"/>
  <c r="K8" i="8"/>
  <c r="K20" i="8" s="1"/>
  <c r="J8" i="8"/>
  <c r="J20" i="8" s="1"/>
  <c r="I8" i="8"/>
  <c r="I20" i="8" s="1"/>
  <c r="H8" i="8"/>
  <c r="H20" i="8" s="1"/>
  <c r="G8" i="8"/>
  <c r="E8" i="8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D20" i="7"/>
  <c r="C20" i="7"/>
  <c r="F18" i="7"/>
  <c r="F16" i="7"/>
  <c r="F15" i="7"/>
  <c r="F14" i="7"/>
  <c r="H13" i="7"/>
  <c r="G13" i="7"/>
  <c r="E13" i="7"/>
  <c r="E8" i="7" s="1"/>
  <c r="E20" i="7" s="1"/>
  <c r="D13" i="7"/>
  <c r="C13" i="7"/>
  <c r="B13" i="7"/>
  <c r="F12" i="7"/>
  <c r="F11" i="7"/>
  <c r="H9" i="7"/>
  <c r="H8" i="7" s="1"/>
  <c r="H20" i="7" s="1"/>
  <c r="G9" i="7"/>
  <c r="G8" i="7" s="1"/>
  <c r="G20" i="7" s="1"/>
  <c r="F9" i="7"/>
  <c r="E9" i="7"/>
  <c r="D9" i="7"/>
  <c r="C9" i="7"/>
  <c r="B9" i="7"/>
  <c r="B8" i="7" s="1"/>
  <c r="B20" i="7" s="1"/>
  <c r="D8" i="7"/>
  <c r="C8" i="7"/>
  <c r="F13" i="7" l="1"/>
  <c r="F8" i="7" s="1"/>
  <c r="F20" i="7" s="1"/>
  <c r="F74" i="6" l="1"/>
  <c r="E74" i="6"/>
  <c r="F67" i="6"/>
  <c r="E67" i="6"/>
  <c r="E78" i="6" s="1"/>
  <c r="F62" i="6"/>
  <c r="F78" i="6" s="1"/>
  <c r="E62" i="6"/>
  <c r="C59" i="6"/>
  <c r="B59" i="6"/>
  <c r="F56" i="6"/>
  <c r="E56" i="6"/>
  <c r="F41" i="6"/>
  <c r="E41" i="6"/>
  <c r="C40" i="6"/>
  <c r="B40" i="6"/>
  <c r="F37" i="6"/>
  <c r="E37" i="6"/>
  <c r="C37" i="6"/>
  <c r="B37" i="6"/>
  <c r="F30" i="6"/>
  <c r="E30" i="6"/>
  <c r="C30" i="6"/>
  <c r="B30" i="6"/>
  <c r="F26" i="6"/>
  <c r="E26" i="6"/>
  <c r="C24" i="6"/>
  <c r="B24" i="6"/>
  <c r="F22" i="6"/>
  <c r="E22" i="6"/>
  <c r="F18" i="6"/>
  <c r="E18" i="6"/>
  <c r="C16" i="6"/>
  <c r="B16" i="6"/>
  <c r="F8" i="6"/>
  <c r="F46" i="6" s="1"/>
  <c r="F58" i="6" s="1"/>
  <c r="E8" i="6"/>
  <c r="E46" i="6" s="1"/>
  <c r="E58" i="6" s="1"/>
  <c r="C8" i="6"/>
  <c r="C46" i="6" s="1"/>
  <c r="C61" i="6" s="1"/>
  <c r="B8" i="6"/>
  <c r="B46" i="6" s="1"/>
  <c r="B61" i="6" s="1"/>
  <c r="E80" i="6" l="1"/>
  <c r="F80" i="6"/>
  <c r="G78" i="10" l="1"/>
  <c r="D78" i="10"/>
</calcChain>
</file>

<file path=xl/sharedStrings.xml><?xml version="1.0" encoding="utf-8"?>
<sst xmlns="http://schemas.openxmlformats.org/spreadsheetml/2006/main" count="825" uniqueCount="650">
  <si>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</si>
  <si>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</si>
  <si>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</si>
  <si>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</si>
  <si>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</si>
  <si>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</si>
  <si>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</si>
  <si>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</si>
  <si>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</si>
  <si>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</si>
  <si>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</si>
  <si>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</si>
  <si>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</si>
  <si>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</si>
  <si>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</si>
  <si>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</si>
  <si>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</si>
  <si>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</si>
  <si>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</si>
  <si>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</si>
  <si>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</si>
  <si>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</si>
  <si>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</si>
  <si>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</si>
  <si>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</si>
  <si>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</si>
  <si>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</si>
  <si>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</si>
  <si>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</si>
  <si>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</si>
  <si>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</si>
  <si>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</si>
  <si>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</si>
  <si>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</si>
  <si>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</si>
  <si>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</si>
  <si>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</si>
  <si>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</si>
  <si>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</si>
  <si>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</si>
  <si>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</si>
  <si>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</si>
  <si>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</si>
  <si>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</si>
  <si>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</si>
  <si>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</si>
  <si>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</si>
  <si>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</si>
  <si>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</si>
  <si>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</si>
  <si>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</si>
  <si>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</si>
  <si>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</si>
  <si>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</si>
  <si>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</si>
  <si>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</si>
  <si>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</si>
  <si>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</si>
  <si>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</si>
  <si>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</si>
  <si>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</si>
  <si>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</si>
  <si>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</si>
  <si>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</si>
  <si>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</si>
  <si>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</si>
  <si>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</si>
  <si>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</si>
  <si>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</si>
  <si>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</si>
  <si>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</si>
  <si>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</si>
  <si>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</si>
  <si>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</si>
  <si>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</si>
  <si>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</si>
  <si>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</si>
  <si>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</si>
  <si>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</si>
  <si>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</si>
  <si>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</si>
  <si>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</si>
  <si>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</si>
  <si>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</si>
  <si>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</si>
  <si>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</si>
  <si>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</si>
  <si>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</si>
  <si>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</si>
  <si>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</si>
  <si>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</si>
  <si>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</si>
  <si>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</si>
  <si>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</si>
  <si>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</si>
  <si>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</si>
  <si>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</si>
  <si>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</si>
  <si>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</si>
  <si>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</si>
  <si>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</si>
  <si>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</si>
  <si>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</si>
  <si>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</si>
  <si>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</si>
  <si>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</si>
  <si>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</si>
  <si>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</si>
  <si>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</si>
  <si>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</si>
  <si>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</si>
  <si>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</si>
  <si>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</si>
  <si>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</si>
  <si>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</si>
  <si>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</si>
  <si>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</si>
  <si>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</si>
  <si>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</si>
  <si>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</si>
  <si>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</si>
  <si>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</si>
  <si>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</si>
  <si>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</si>
  <si>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</si>
  <si>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</si>
  <si>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</si>
  <si>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</si>
  <si>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</si>
  <si>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</si>
  <si>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</si>
  <si>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</si>
  <si>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</si>
  <si>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</si>
  <si>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</si>
  <si>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</si>
  <si>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</si>
  <si>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</si>
  <si>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</si>
  <si>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</si>
  <si>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</si>
  <si>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</si>
  <si>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</si>
  <si>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</si>
  <si>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</si>
  <si>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</si>
  <si>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</si>
  <si>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</si>
  <si>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</si>
  <si>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</si>
  <si>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</si>
  <si>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</si>
  <si>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</si>
  <si>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</si>
  <si>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</si>
  <si>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</si>
  <si>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</si>
  <si>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</si>
  <si>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</si>
  <si>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</si>
  <si>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</si>
  <si>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</si>
  <si>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</si>
  <si>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</si>
  <si>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</si>
  <si>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</si>
  <si>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</si>
  <si>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</si>
  <si>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</si>
  <si>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</si>
  <si>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</si>
  <si>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</si>
  <si>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</si>
  <si>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</si>
  <si>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</si>
  <si>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</si>
  <si>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</si>
  <si>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</si>
  <si>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</si>
  <si>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</si>
  <si>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</si>
  <si>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</si>
  <si>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</si>
  <si>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</si>
  <si>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</si>
  <si>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</si>
  <si>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</si>
  <si>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</si>
  <si>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</si>
  <si>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</si>
  <si>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</si>
  <si>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</si>
  <si>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</si>
  <si>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</si>
  <si>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</si>
  <si>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</si>
  <si>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</si>
  <si>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</si>
  <si>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</si>
  <si>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</si>
  <si>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</si>
  <si>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</si>
  <si>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</si>
  <si>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</si>
  <si>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</si>
  <si>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</si>
  <si>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</si>
  <si>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</si>
  <si>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</si>
  <si>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</si>
  <si>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</si>
  <si>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</si>
  <si>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</si>
  <si>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</si>
  <si>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</si>
  <si>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</si>
  <si>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</si>
  <si>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</si>
  <si>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</si>
  <si>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</si>
  <si>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</si>
  <si>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</si>
  <si>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</si>
  <si>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</si>
  <si>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</si>
  <si>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</si>
  <si>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</si>
  <si>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</si>
  <si>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</si>
  <si>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</si>
  <si>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</si>
  <si>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</si>
  <si>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</si>
  <si>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</si>
  <si>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</si>
  <si>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</si>
  <si>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</si>
  <si>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</si>
  <si>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</si>
  <si>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</si>
  <si>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</si>
  <si>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</si>
  <si>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</si>
  <si>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</si>
  <si>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</si>
  <si>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</si>
  <si>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</si>
  <si>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</si>
  <si>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</si>
  <si>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</si>
  <si>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</si>
  <si>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</si>
  <si>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</si>
  <si>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</si>
  <si>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</si>
  <si>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</si>
  <si>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</si>
  <si>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</si>
  <si>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</si>
  <si>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</si>
  <si>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</si>
  <si>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</si>
  <si>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</si>
  <si>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</si>
  <si>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</si>
  <si>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</si>
  <si>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</si>
  <si>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</si>
  <si>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</si>
  <si>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</si>
  <si>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</si>
  <si>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</si>
  <si>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</si>
  <si>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</si>
  <si>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</si>
  <si>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</si>
  <si>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</si>
  <si>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</si>
  <si>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</si>
  <si>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</si>
  <si>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</si>
  <si>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</si>
  <si>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</si>
  <si>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</si>
  <si>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____________________________________________</t>
  </si>
  <si>
    <t>C.P. BLANCA A. ORTEGA GARCIA</t>
  </si>
  <si>
    <t>DIRECTOR DEL SMDIF</t>
  </si>
  <si>
    <t>SUB DIRECTOR DE ADMINISTRACION Y FINANZAS</t>
  </si>
  <si>
    <t>_____________________________________________</t>
  </si>
  <si>
    <t>Concepto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</si>
  <si>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</si>
  <si>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</si>
  <si>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f.  Estimación por Pérdida o Deterioro de Activos Circulantes (f=f1+f2)</t>
  </si>
  <si>
    <t>IIIC. Exceso o Insuficiencia en la Actualización de la Hacienda Pública/Patrimonio (IIIC=a+b)</t>
  </si>
  <si>
    <t xml:space="preserve"> SISTEMA PARA EL DESARROLLO INTEGRAL DE LA FAMILIA DEL MUNICIPIO DE ACAMBARO GUANAJUATO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</si>
  <si>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</si>
  <si>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</si>
  <si>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</si>
  <si>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</si>
  <si>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</si>
  <si>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</si>
  <si>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</si>
  <si>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</si>
  <si>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</si>
  <si>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</si>
  <si>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</si>
  <si>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</si>
  <si>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</si>
  <si>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</si>
  <si>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</si>
  <si>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</si>
  <si>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</si>
  <si>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</si>
  <si>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</si>
  <si>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</si>
  <si>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</si>
  <si>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</si>
  <si>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</si>
  <si>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</si>
  <si>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</si>
  <si>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</si>
  <si>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</si>
  <si>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</si>
  <si>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</si>
  <si>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</si>
  <si>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</si>
  <si>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</si>
  <si>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</si>
  <si>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</si>
  <si>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</si>
  <si>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</si>
  <si>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</si>
  <si>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</si>
  <si>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</si>
  <si>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</si>
  <si>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</si>
  <si>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</si>
  <si>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</si>
  <si>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</si>
  <si>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</si>
  <si>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</si>
  <si>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</si>
  <si>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</si>
  <si>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</si>
  <si>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</si>
  <si>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</si>
  <si>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</si>
  <si>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</si>
  <si>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</si>
  <si>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</si>
  <si>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</si>
  <si>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</si>
  <si>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</si>
  <si>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</si>
  <si>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</si>
  <si>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</si>
  <si>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</si>
  <si>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</si>
  <si>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</si>
  <si>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</si>
  <si>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</si>
  <si>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</si>
  <si>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</si>
  <si>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</si>
  <si>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</si>
  <si>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</si>
  <si>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</si>
  <si>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</si>
  <si>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</si>
  <si>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</si>
  <si>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</si>
  <si>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</si>
  <si>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</si>
  <si>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</si>
  <si>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</si>
  <si>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</si>
  <si>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</si>
  <si>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</si>
  <si>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</si>
  <si>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</si>
  <si>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</si>
  <si>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</si>
  <si>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</si>
  <si>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</si>
  <si>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</si>
  <si>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</si>
  <si>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</si>
  <si>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</si>
  <si>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</si>
  <si>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</si>
  <si>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</si>
  <si>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</si>
  <si>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</si>
  <si>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</si>
  <si>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</si>
  <si>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</si>
  <si>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</si>
  <si>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</si>
  <si>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</si>
  <si>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</si>
  <si>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</si>
  <si>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</si>
  <si>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</si>
  <si>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</si>
  <si>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</si>
  <si>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</si>
  <si>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</si>
  <si>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</si>
  <si>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</si>
  <si>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</si>
  <si>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</si>
  <si>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</si>
  <si>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</si>
  <si>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</si>
  <si>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</si>
  <si>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</si>
  <si>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</si>
  <si>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</si>
  <si>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</si>
  <si>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</si>
  <si>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</si>
  <si>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</si>
  <si>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</si>
  <si>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</si>
  <si>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</si>
  <si>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</si>
  <si>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</si>
  <si>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</si>
  <si>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</si>
  <si>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</si>
  <si>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</si>
  <si>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</si>
  <si>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</si>
  <si>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</si>
  <si>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</si>
  <si>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</si>
  <si>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</si>
  <si>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</si>
  <si>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</si>
  <si>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</si>
  <si>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</si>
  <si>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</si>
  <si>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</si>
  <si>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</si>
  <si>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</si>
  <si>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</si>
  <si>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</si>
  <si>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</si>
  <si>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</si>
  <si>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</si>
  <si>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</si>
  <si>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</si>
  <si>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</si>
  <si>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</si>
  <si>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</si>
  <si>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</si>
  <si>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</si>
  <si>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</si>
  <si>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</si>
  <si>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</si>
  <si>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</si>
  <si>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</si>
  <si>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</si>
  <si>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</si>
  <si>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</si>
  <si>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</si>
  <si>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</si>
  <si>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</si>
  <si>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</si>
  <si>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</si>
  <si>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</si>
  <si>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</si>
  <si>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</si>
  <si>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</si>
  <si>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</si>
  <si>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</si>
  <si>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</si>
  <si>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</si>
  <si>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</si>
  <si>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</si>
  <si>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</si>
  <si>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</si>
  <si>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</si>
  <si>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</si>
  <si>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</si>
  <si>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</si>
  <si>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</si>
  <si>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</si>
  <si>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</si>
  <si>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</si>
  <si>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</si>
  <si>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</si>
  <si>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</si>
  <si>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</si>
  <si>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</si>
  <si>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</si>
  <si>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</si>
  <si>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</si>
  <si>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</si>
  <si>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</si>
  <si>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</si>
  <si>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</si>
  <si>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</si>
  <si>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</si>
  <si>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</si>
  <si>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</si>
  <si>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</si>
  <si>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</si>
  <si>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</si>
  <si>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Formato 6 c) Estado Analítico del Ejercicio del Presupuesto de Egresos Detallado -LDF 
                       (Claisificación Funcional)</t>
  </si>
  <si>
    <t>Estado de Situación Financiera Detallado - LDF</t>
  </si>
  <si>
    <t>al 31 de Diciembre de 2019 y al 31 de Marzo de 2020</t>
  </si>
  <si>
    <t xml:space="preserve">   Concepto (c)</t>
  </si>
  <si>
    <t>Informe Analítico de la Deuda Pública y Otros Pasivos - LDF</t>
  </si>
  <si>
    <t>Al 31 de Diciembre de 2019 y al 31 de Marzo de 2020</t>
  </si>
  <si>
    <t>Saldo al 31 de diciembre de 2019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</si>
  <si>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</si>
  <si>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</si>
  <si>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</si>
  <si>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</si>
  <si>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</si>
  <si>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</si>
  <si>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</si>
  <si>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</si>
  <si>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del 01 de Enero al 31 de Marzo de 2020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</si>
  <si>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</si>
  <si>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</si>
  <si>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</si>
  <si>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LIC. CLAUDIA REBECA ROLDAN MARTINEZ</t>
  </si>
  <si>
    <t>SISTEMA PARA EL DESARROLLO INTEGRAL DE LA FAMILIA DEL MUNICIPIO DE ACAMBARO GUANAJUATO
ESTADO ANALÍTICO DEL EJERCICIO DEL PRESUPUESTO DE EGRESOS
Clasificación Administrativa
Del 1 de Enero al AL 31 DE MARZO DEL 2020</t>
  </si>
  <si>
    <t>Subejercicio</t>
  </si>
  <si>
    <t>3 = (1 + 2 )</t>
  </si>
  <si>
    <t>6 = ( 3 - 4 )</t>
  </si>
  <si>
    <t>DIRECCIÓN ADMINISTRATIVA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</si>
  <si>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</si>
  <si>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</si>
  <si>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</si>
  <si>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</si>
  <si>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</si>
  <si>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</si>
  <si>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</si>
  <si>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Gobierno (Federal/Estatal/Municipal) de SISTEMA PARA EL DESARROLLO INTEGRAL DE LA FAMILIA DEL MUNICIPIO DE ACAMBARO GUANAJUATO
Estado Analítico del Ejercicio del Presupuesto de Egresos
Clasificación Administrativa
Del 1 de Enero al AL 31 DE MARZO DEL 2020</t>
  </si>
  <si>
    <t>Poder Ejecutivo</t>
  </si>
  <si>
    <t>Poder Legislativo</t>
  </si>
  <si>
    <t>Poder Judicial</t>
  </si>
  <si>
    <t>Órganos Autónomos</t>
  </si>
  <si>
    <t>Sector Paraestatal del Gobierno (Federal/Estatal/Municipal) de SISTEMA PARA EL DESARROLLO INTEGRAL DE LA FAMILIA DEL MUNICIPIO DE ACAMBARO GUANAJUATO
Estado Analítico del Ejercicio del Presupuesto de Egresos
Clasificación Administrativa
Del 1 de Enero al AL 31 DE MARZO DEL 2020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</si>
  <si>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</si>
  <si>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</si>
  <si>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</si>
  <si>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</si>
  <si>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</si>
  <si>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</si>
  <si>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</si>
  <si>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SISTEMA PARA EL DESARROLLO INTEGRAL DE LA FAMILIA DEL MUNICIPIO DE ACAMBARO GUANAJUATO
ESTADO ANALÍTICO DEL EJERCICIO DEL PRESUPUESTO DE EGRESOS
Clasificación Funcional (Finalidad y Función)
Del 1 de Enero al AL 31 DE MARZO DEL 2020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</si>
  <si>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</si>
  <si>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</si>
  <si>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</si>
  <si>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</si>
  <si>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</si>
  <si>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</si>
  <si>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</si>
  <si>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</si>
  <si>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</si>
  <si>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</si>
  <si>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</si>
  <si>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</si>
  <si>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</si>
  <si>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</si>
  <si>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</si>
  <si>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</si>
  <si>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</si>
  <si>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</si>
  <si>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</si>
  <si>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</si>
  <si>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</si>
  <si>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</si>
  <si>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</si>
  <si>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</si>
  <si>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</si>
  <si>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</si>
  <si>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</si>
  <si>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</si>
  <si>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</si>
  <si>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</si>
  <si>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</si>
  <si>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</si>
  <si>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SISTEMA PARA EL DESARROLLO INTEGRAL DE LA FAMILIA DEL MUNICIPIO DE ACAMBARO GUANAJUATO
GASTO POR CATEGORÍA PROGRAMÁTICA
Del 1 de Enero al AL 31 DE MARZO DEL 2020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</si>
  <si>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</si>
  <si>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</si>
  <si>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</si>
  <si>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</si>
  <si>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</si>
  <si>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</si>
  <si>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</si>
  <si>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</si>
  <si>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</si>
  <si>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</si>
  <si>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</si>
  <si>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</si>
  <si>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</si>
  <si>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</si>
  <si>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</si>
  <si>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</si>
  <si>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</si>
  <si>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</si>
  <si>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</si>
  <si>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</si>
  <si>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</si>
  <si>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</si>
  <si>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</si>
  <si>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</si>
  <si>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</si>
  <si>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</si>
  <si>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</si>
  <si>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</si>
  <si>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</si>
  <si>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</si>
  <si>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</si>
  <si>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</si>
  <si>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</si>
  <si>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</si>
  <si>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</si>
  <si>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</si>
  <si>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</si>
  <si>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</si>
  <si>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</si>
  <si>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</si>
  <si>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</si>
  <si>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</si>
  <si>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</si>
  <si>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</si>
  <si>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</si>
  <si>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</si>
  <si>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</si>
  <si>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</si>
  <si>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</si>
  <si>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</si>
  <si>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</si>
  <si>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</si>
  <si>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</si>
  <si>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PRIMER TRIMESTRE 2020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</si>
  <si>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</si>
  <si>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</si>
  <si>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</si>
  <si>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</si>
  <si>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</t>
  </si>
  <si>
    <t>BLANCA AURELIA ORTEGA GARCIA</t>
  </si>
  <si>
    <t>__________________________________________________________</t>
  </si>
  <si>
    <t>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</si>
</sst>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4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}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7">
    <xf numFmtId="0" fontId="0" fillId="0" borderId="0"/>
    <xf numFmtId="0" fontId="4" fillId="0" borderId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43" fontId="2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1" applyProtection="1">
      <protection locked="0"/>
    </xf>
    <xf numFmtId="0" fontId="4" fillId="0" borderId="0" xfId="1"/>
    <xf numFmtId="0" fontId="5" fillId="0" borderId="0" xfId="1" applyFont="1"/>
    <xf numFmtId="0" fontId="0" fillId="0" borderId="0" xfId="0" applyAlignment="1">
      <alignment horizontal="left" indent="2"/>
    </xf>
    <xf numFmtId="43" fontId="0" fillId="0" borderId="0" xfId="0" applyNumberFormat="1"/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0" xfId="0" applyAlignment="1"/>
    <xf numFmtId="4" fontId="0" fillId="0" borderId="0" xfId="0" applyNumberFormat="1"/>
    <xf numFmtId="0" fontId="13" fillId="0" borderId="6" xfId="0" applyFont="1" applyBorder="1" applyAlignment="1">
      <alignment horizontal="left" vertical="center" indent="2"/>
    </xf>
    <xf numFmtId="0" fontId="0" fillId="0" borderId="6" xfId="0" applyBorder="1" applyAlignment="1">
      <alignment vertical="center"/>
    </xf>
    <xf numFmtId="0" fontId="13" fillId="0" borderId="7" xfId="0" applyFont="1" applyBorder="1" applyAlignment="1">
      <alignment horizontal="left" vertical="center" indent="2"/>
    </xf>
    <xf numFmtId="0" fontId="13" fillId="0" borderId="6" xfId="0" applyFont="1" applyFill="1" applyBorder="1" applyAlignment="1">
      <alignment horizontal="left" vertical="center" indent="2"/>
    </xf>
    <xf numFmtId="0" fontId="0" fillId="0" borderId="6" xfId="0" applyFill="1" applyBorder="1" applyAlignment="1">
      <alignment vertical="center"/>
    </xf>
    <xf numFmtId="0" fontId="13" fillId="0" borderId="7" xfId="0" applyFont="1" applyFill="1" applyBorder="1" applyAlignment="1">
      <alignment horizontal="left" vertical="center" indent="2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43" fontId="0" fillId="0" borderId="6" xfId="3" applyFont="1" applyFill="1" applyBorder="1" applyAlignment="1">
      <alignment horizontal="right" vertical="center"/>
    </xf>
    <xf numFmtId="49" fontId="0" fillId="0" borderId="6" xfId="0" applyNumberForma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 indent="3"/>
    </xf>
    <xf numFmtId="43" fontId="13" fillId="0" borderId="6" xfId="3" applyFont="1" applyFill="1" applyBorder="1" applyAlignment="1" applyProtection="1">
      <alignment horizontal="right" vertical="center"/>
      <protection locked="0"/>
    </xf>
    <xf numFmtId="49" fontId="13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13" fillId="0" borderId="7" xfId="0" applyNumberFormat="1" applyFont="1" applyFill="1" applyBorder="1" applyAlignment="1">
      <alignment horizontal="left" indent="2"/>
    </xf>
    <xf numFmtId="3" fontId="0" fillId="0" borderId="6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0" fontId="0" fillId="0" borderId="6" xfId="0" applyFill="1" applyBorder="1"/>
    <xf numFmtId="0" fontId="0" fillId="0" borderId="5" xfId="0" applyBorder="1"/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0" fontId="13" fillId="2" borderId="4" xfId="0" applyFont="1" applyFill="1" applyBorder="1" applyAlignment="1">
      <alignment horizontal="left" vertical="center" wrapText="1" indent="3"/>
    </xf>
    <xf numFmtId="43" fontId="13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43" fontId="14" fillId="2" borderId="27" xfId="3" applyFont="1" applyFill="1" applyBorder="1" applyAlignment="1"/>
    <xf numFmtId="43" fontId="15" fillId="2" borderId="27" xfId="3" applyFont="1" applyFill="1" applyBorder="1" applyAlignment="1"/>
    <xf numFmtId="43" fontId="16" fillId="0" borderId="6" xfId="3" applyFont="1" applyFill="1" applyBorder="1" applyProtection="1">
      <protection locked="0"/>
    </xf>
    <xf numFmtId="43" fontId="13" fillId="0" borderId="6" xfId="3" applyFont="1" applyFill="1" applyBorder="1"/>
    <xf numFmtId="0" fontId="13" fillId="0" borderId="6" xfId="0" applyFont="1" applyFill="1" applyBorder="1" applyAlignment="1">
      <alignment horizontal="left" vertical="center" wrapText="1" indent="3"/>
    </xf>
    <xf numFmtId="0" fontId="13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/>
    <xf numFmtId="0" fontId="0" fillId="0" borderId="0" xfId="0" applyAlignment="1">
      <alignment vertical="center"/>
    </xf>
    <xf numFmtId="43" fontId="13" fillId="0" borderId="6" xfId="3" applyFon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43" fontId="0" fillId="0" borderId="6" xfId="3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13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43" fontId="15" fillId="2" borderId="27" xfId="3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43" fontId="13" fillId="0" borderId="6" xfId="3" applyFont="1" applyFill="1" applyBorder="1" applyAlignment="1">
      <alignment vertical="center"/>
    </xf>
    <xf numFmtId="3" fontId="0" fillId="0" borderId="3" xfId="0" applyNumberFormat="1" applyFont="1" applyFill="1" applyBorder="1" applyProtection="1">
      <protection locked="0"/>
    </xf>
    <xf numFmtId="43" fontId="15" fillId="2" borderId="27" xfId="3" applyFont="1" applyFill="1" applyBorder="1"/>
    <xf numFmtId="43" fontId="0" fillId="0" borderId="5" xfId="3" applyFont="1" applyFill="1" applyBorder="1"/>
    <xf numFmtId="0" fontId="13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43" fontId="0" fillId="2" borderId="27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2" fillId="0" borderId="0" xfId="5"/>
    <xf numFmtId="0" fontId="2" fillId="0" borderId="0" xfId="5" applyBorder="1"/>
    <xf numFmtId="0" fontId="18" fillId="0" borderId="10" xfId="4" applyFont="1" applyBorder="1" applyAlignment="1">
      <alignment horizontal="left" vertical="top"/>
    </xf>
    <xf numFmtId="0" fontId="19" fillId="0" borderId="10" xfId="4" applyFont="1" applyBorder="1" applyAlignment="1">
      <alignment horizontal="left" vertical="top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2" borderId="1" xfId="0" applyFont="1" applyFill="1" applyBorder="1" applyAlignment="1">
      <alignment horizontal="left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left" vertical="center" indent="2"/>
    </xf>
    <xf numFmtId="43" fontId="1" fillId="0" borderId="6" xfId="3" applyFont="1" applyFill="1" applyBorder="1" applyAlignment="1" applyProtection="1">
      <alignment horizontal="right" vertical="center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7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7" fillId="0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6" xfId="0" applyBorder="1"/>
    <xf numFmtId="0" fontId="13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7" fillId="0" borderId="5" xfId="0" applyFont="1" applyBorder="1"/>
    <xf numFmtId="0" fontId="0" fillId="0" borderId="6" xfId="0" applyBorder="1" applyAlignment="1">
      <alignment horizontal="left" indent="3"/>
    </xf>
    <xf numFmtId="0" fontId="0" fillId="2" borderId="27" xfId="0" applyFill="1" applyBorder="1" applyAlignment="1">
      <alignment vertical="center"/>
    </xf>
    <xf numFmtId="0" fontId="0" fillId="0" borderId="6" xfId="0" applyFill="1" applyBorder="1" applyAlignment="1" applyProtection="1">
      <alignment horizontal="left" vertical="center" indent="4"/>
      <protection locked="0"/>
    </xf>
    <xf numFmtId="164" fontId="0" fillId="0" borderId="6" xfId="0" applyNumberFormat="1" applyFill="1" applyBorder="1" applyAlignment="1" applyProtection="1">
      <alignment vertical="center"/>
      <protection locked="0"/>
    </xf>
    <xf numFmtId="0" fontId="17" fillId="0" borderId="6" xfId="0" applyFont="1" applyFill="1" applyBorder="1" applyAlignment="1">
      <alignment horizontal="left" vertical="center"/>
    </xf>
    <xf numFmtId="16" fontId="0" fillId="0" borderId="6" xfId="0" applyNumberFormat="1" applyFill="1" applyBorder="1" applyAlignment="1">
      <alignment vertical="center"/>
    </xf>
    <xf numFmtId="0" fontId="0" fillId="0" borderId="5" xfId="0" applyFill="1" applyBorder="1"/>
    <xf numFmtId="43" fontId="1" fillId="0" borderId="6" xfId="3" applyFont="1" applyFill="1" applyBorder="1" applyProtection="1">
      <protection locked="0"/>
    </xf>
    <xf numFmtId="43" fontId="1" fillId="0" borderId="6" xfId="3" applyFont="1" applyFill="1" applyBorder="1" applyAlignment="1" applyProtection="1">
      <alignment vertical="center"/>
      <protection locked="0"/>
    </xf>
    <xf numFmtId="43" fontId="1" fillId="0" borderId="3" xfId="3" applyFont="1" applyFill="1" applyBorder="1" applyAlignment="1" applyProtection="1">
      <alignment vertical="center"/>
      <protection locked="0"/>
    </xf>
    <xf numFmtId="0" fontId="13" fillId="3" borderId="3" xfId="0" applyFont="1" applyFill="1" applyBorder="1" applyAlignment="1">
      <alignment horizontal="left" vertical="center" indent="3"/>
    </xf>
    <xf numFmtId="43" fontId="13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43" fontId="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43" fontId="1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3"/>
    </xf>
    <xf numFmtId="43" fontId="0" fillId="3" borderId="6" xfId="3" applyFont="1" applyFill="1" applyBorder="1" applyAlignment="1">
      <alignment vertical="center"/>
    </xf>
    <xf numFmtId="0" fontId="13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3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12" fillId="0" borderId="0" xfId="4" applyFont="1" applyFill="1" applyBorder="1" applyAlignment="1" applyProtection="1">
      <alignment horizontal="center" vertical="center" wrapText="1"/>
      <protection locked="0"/>
    </xf>
    <xf numFmtId="4" fontId="12" fillId="4" borderId="4" xfId="4" applyNumberFormat="1" applyFont="1" applyFill="1" applyBorder="1" applyAlignment="1">
      <alignment horizontal="center" vertical="center" wrapText="1"/>
    </xf>
    <xf numFmtId="0" fontId="12" fillId="4" borderId="4" xfId="4" applyNumberFormat="1" applyFont="1" applyFill="1" applyBorder="1" applyAlignment="1">
      <alignment horizontal="center" vertical="center" wrapText="1"/>
    </xf>
    <xf numFmtId="0" fontId="0" fillId="0" borderId="12" xfId="0" applyBorder="1" applyProtection="1">
      <protection locked="0"/>
    </xf>
    <xf numFmtId="0" fontId="11" fillId="0" borderId="9" xfId="4" applyFont="1" applyFill="1" applyBorder="1" applyAlignment="1">
      <alignment horizontal="center" vertical="center"/>
    </xf>
    <xf numFmtId="4" fontId="11" fillId="0" borderId="3" xfId="4" applyNumberFormat="1" applyFont="1" applyFill="1" applyBorder="1" applyAlignment="1">
      <alignment horizontal="center" vertical="center" wrapText="1"/>
    </xf>
    <xf numFmtId="0" fontId="0" fillId="0" borderId="10" xfId="0" applyBorder="1" applyProtection="1">
      <protection locked="0"/>
    </xf>
    <xf numFmtId="0" fontId="11" fillId="0" borderId="7" xfId="0" applyFont="1" applyFill="1" applyBorder="1" applyProtection="1">
      <protection locked="0"/>
    </xf>
    <xf numFmtId="4" fontId="11" fillId="0" borderId="6" xfId="0" applyNumberFormat="1" applyFont="1" applyFill="1" applyBorder="1" applyProtection="1">
      <protection locked="0"/>
    </xf>
    <xf numFmtId="0" fontId="11" fillId="0" borderId="8" xfId="0" applyFont="1" applyFill="1" applyBorder="1" applyProtection="1">
      <protection locked="0"/>
    </xf>
    <xf numFmtId="4" fontId="11" fillId="0" borderId="5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12" fillId="0" borderId="26" xfId="0" applyFont="1" applyFill="1" applyBorder="1" applyAlignment="1" applyProtection="1">
      <alignment horizontal="left"/>
      <protection locked="0"/>
    </xf>
    <xf numFmtId="4" fontId="12" fillId="0" borderId="4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4" fontId="0" fillId="0" borderId="3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4" xfId="0" applyBorder="1" applyProtection="1">
      <protection locked="0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wrapText="1"/>
    </xf>
    <xf numFmtId="4" fontId="11" fillId="0" borderId="3" xfId="0" applyNumberFormat="1" applyFont="1" applyFill="1" applyBorder="1" applyProtection="1">
      <protection locked="0"/>
    </xf>
    <xf numFmtId="0" fontId="12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wrapText="1"/>
    </xf>
    <xf numFmtId="0" fontId="12" fillId="0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12" fillId="0" borderId="1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4" fontId="12" fillId="4" borderId="2" xfId="4" applyNumberFormat="1" applyFont="1" applyFill="1" applyBorder="1" applyAlignment="1">
      <alignment horizontal="center" vertical="center" wrapText="1"/>
    </xf>
    <xf numFmtId="4" fontId="12" fillId="4" borderId="1" xfId="4" applyNumberFormat="1" applyFont="1" applyFill="1" applyBorder="1" applyAlignment="1">
      <alignment horizontal="center" vertical="center" wrapText="1"/>
    </xf>
    <xf numFmtId="0" fontId="4" fillId="0" borderId="12" xfId="0" applyFont="1" applyBorder="1" applyProtection="1">
      <protection locked="0"/>
    </xf>
    <xf numFmtId="0" fontId="12" fillId="0" borderId="13" xfId="4" applyFont="1" applyFill="1" applyBorder="1" applyAlignment="1">
      <alignment horizontal="center" vertical="center"/>
    </xf>
    <xf numFmtId="0" fontId="12" fillId="0" borderId="3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 applyProtection="1"/>
    <xf numFmtId="0" fontId="12" fillId="0" borderId="0" xfId="2" applyFont="1" applyFill="1" applyBorder="1" applyAlignment="1" applyProtection="1">
      <alignment horizontal="center" vertical="top"/>
      <protection hidden="1"/>
    </xf>
    <xf numFmtId="0" fontId="4" fillId="0" borderId="0" xfId="0" applyFont="1" applyProtection="1">
      <protection locked="0"/>
    </xf>
    <xf numFmtId="4" fontId="12" fillId="0" borderId="6" xfId="0" applyNumberFormat="1" applyFont="1" applyFill="1" applyBorder="1" applyAlignment="1" applyProtection="1">
      <alignment horizontal="right"/>
      <protection locked="0"/>
    </xf>
    <xf numFmtId="0" fontId="5" fillId="0" borderId="10" xfId="0" applyFont="1" applyBorder="1" applyProtection="1">
      <protection locked="0"/>
    </xf>
    <xf numFmtId="0" fontId="11" fillId="0" borderId="0" xfId="2" applyFont="1" applyFill="1" applyBorder="1" applyAlignment="1" applyProtection="1">
      <alignment horizontal="left" vertical="top"/>
      <protection hidden="1"/>
    </xf>
    <xf numFmtId="0" fontId="12" fillId="0" borderId="0" xfId="0" applyFont="1" applyFill="1" applyBorder="1" applyAlignment="1" applyProtection="1">
      <alignment horizontal="left"/>
    </xf>
    <xf numFmtId="4" fontId="12" fillId="0" borderId="6" xfId="0" applyNumberFormat="1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0" fontId="4" fillId="0" borderId="11" xfId="0" applyFont="1" applyBorder="1" applyProtection="1">
      <protection locked="0"/>
    </xf>
    <xf numFmtId="0" fontId="11" fillId="0" borderId="14" xfId="0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4" fillId="0" borderId="1" xfId="0" applyFont="1" applyBorder="1" applyProtection="1">
      <protection locked="0"/>
    </xf>
    <xf numFmtId="0" fontId="12" fillId="0" borderId="14" xfId="0" applyFont="1" applyFill="1" applyBorder="1" applyProtection="1">
      <protection locked="0"/>
    </xf>
    <xf numFmtId="0" fontId="12" fillId="0" borderId="14" xfId="0" applyFont="1" applyFill="1" applyBorder="1" applyAlignment="1" applyProtection="1">
      <alignment horizontal="left" indent="1"/>
      <protection locked="0"/>
    </xf>
    <xf numFmtId="4" fontId="12" fillId="0" borderId="5" xfId="0" applyNumberFormat="1" applyFont="1" applyFill="1" applyBorder="1" applyProtection="1">
      <protection locked="0"/>
    </xf>
    <xf numFmtId="4" fontId="4" fillId="0" borderId="0" xfId="0" applyNumberFormat="1" applyFo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9" fillId="0" borderId="14" xfId="0" applyFont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5" applyFont="1" applyBorder="1" applyAlignment="1">
      <alignment horizontal="left" vertical="center" wrapText="1"/>
    </xf>
    <xf numFmtId="0" fontId="9" fillId="0" borderId="0" xfId="5" applyFont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2" fillId="4" borderId="12" xfId="4" applyFont="1" applyFill="1" applyBorder="1" applyAlignment="1">
      <alignment horizontal="center" vertical="center"/>
    </xf>
    <xf numFmtId="0" fontId="12" fillId="4" borderId="9" xfId="4" applyFont="1" applyFill="1" applyBorder="1" applyAlignment="1">
      <alignment horizontal="center" vertical="center"/>
    </xf>
    <xf numFmtId="0" fontId="12" fillId="4" borderId="10" xfId="4" applyFont="1" applyFill="1" applyBorder="1" applyAlignment="1">
      <alignment horizontal="center" vertical="center"/>
    </xf>
    <xf numFmtId="0" fontId="12" fillId="4" borderId="7" xfId="4" applyFont="1" applyFill="1" applyBorder="1" applyAlignment="1">
      <alignment horizontal="center" vertical="center"/>
    </xf>
    <xf numFmtId="0" fontId="12" fillId="4" borderId="11" xfId="4" applyFont="1" applyFill="1" applyBorder="1" applyAlignment="1">
      <alignment horizontal="center" vertical="center"/>
    </xf>
    <xf numFmtId="0" fontId="12" fillId="4" borderId="8" xfId="4" applyFont="1" applyFill="1" applyBorder="1" applyAlignment="1">
      <alignment horizontal="center" vertical="center"/>
    </xf>
    <xf numFmtId="0" fontId="12" fillId="4" borderId="1" xfId="4" applyFont="1" applyFill="1" applyBorder="1" applyAlignment="1" applyProtection="1">
      <alignment horizontal="center" vertical="center" wrapText="1"/>
      <protection locked="0"/>
    </xf>
    <xf numFmtId="0" fontId="12" fillId="4" borderId="26" xfId="4" applyFont="1" applyFill="1" applyBorder="1" applyAlignment="1" applyProtection="1">
      <alignment horizontal="center" vertical="center" wrapText="1"/>
      <protection locked="0"/>
    </xf>
    <xf numFmtId="0" fontId="12" fillId="4" borderId="2" xfId="4" applyFont="1" applyFill="1" applyBorder="1" applyAlignment="1" applyProtection="1">
      <alignment horizontal="center" vertical="center" wrapText="1"/>
      <protection locked="0"/>
    </xf>
    <xf numFmtId="4" fontId="12" fillId="4" borderId="3" xfId="4" applyNumberFormat="1" applyFont="1" applyFill="1" applyBorder="1" applyAlignment="1">
      <alignment horizontal="center" vertical="center" wrapText="1"/>
    </xf>
    <xf numFmtId="4" fontId="12" fillId="4" borderId="5" xfId="4" applyNumberFormat="1" applyFont="1" applyFill="1" applyBorder="1" applyAlignment="1">
      <alignment horizontal="center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2" fillId="4" borderId="13" xfId="4" applyFont="1" applyFill="1" applyBorder="1" applyAlignment="1">
      <alignment horizontal="center" vertical="center"/>
    </xf>
    <xf numFmtId="0" fontId="12" fillId="4" borderId="0" xfId="4" applyFont="1" applyFill="1" applyBorder="1" applyAlignment="1">
      <alignment horizontal="center" vertical="center"/>
    </xf>
    <xf numFmtId="0" fontId="12" fillId="4" borderId="14" xfId="4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Millares" xfId="3" builtinId="3"/>
    <cellStyle name="Millares 2" xfId="6"/>
    <cellStyle name="Normal" xfId="0" builtinId="0"/>
    <cellStyle name="Normal 2" xfId="1"/>
    <cellStyle name="Normal 2 2" xfId="2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4"/>
  </cols>
  <sheetData>
    <row r="1" spans="1:2">
      <c r="A1" s="3"/>
      <c r="B1" s="3"/>
    </row>
    <row r="2020" spans="1:1">
      <c r="A2020" s="5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zoomScaleNormal="100" workbookViewId="0">
      <selection activeCell="E46" sqref="E46:E78"/>
    </sheetView>
  </sheetViews>
  <sheetFormatPr baseColWidth="10" defaultRowHeight="14.4"/>
  <cols>
    <col min="1" max="1" width="6.6640625" style="77" customWidth="1"/>
    <col min="2" max="7" width="22" style="77" customWidth="1"/>
    <col min="8" max="16384" width="11.5546875" style="77"/>
  </cols>
  <sheetData>
    <row r="1" spans="1:8" ht="51.75" customHeight="1">
      <c r="A1" s="235" t="s">
        <v>509</v>
      </c>
      <c r="B1" s="236"/>
      <c r="C1" s="236"/>
      <c r="D1" s="236"/>
      <c r="E1" s="236"/>
      <c r="F1" s="236"/>
      <c r="G1" s="236"/>
    </row>
    <row r="2" spans="1:8" ht="60" customHeight="1">
      <c r="A2" s="230" t="s">
        <v>554</v>
      </c>
      <c r="B2" s="231"/>
      <c r="C2" s="231"/>
      <c r="D2" s="231"/>
      <c r="E2" s="231"/>
      <c r="F2" s="231"/>
      <c r="G2" s="231"/>
      <c r="H2" s="232"/>
    </row>
    <row r="3" spans="1:8">
      <c r="A3" s="224" t="s">
        <v>289</v>
      </c>
      <c r="B3" s="225"/>
      <c r="C3" s="230" t="s">
        <v>0</v>
      </c>
      <c r="D3" s="231"/>
      <c r="E3" s="231"/>
      <c r="F3" s="231"/>
      <c r="G3" s="232"/>
      <c r="H3" s="233" t="s">
        <v>530</v>
      </c>
    </row>
    <row r="4" spans="1:8">
      <c r="A4" s="226"/>
      <c r="B4" s="227"/>
      <c r="C4" s="130" t="s">
        <v>185</v>
      </c>
      <c r="D4" s="130" t="s">
        <v>5</v>
      </c>
      <c r="E4" s="130" t="s">
        <v>6</v>
      </c>
      <c r="F4" s="130" t="s">
        <v>3</v>
      </c>
      <c r="G4" s="130" t="s">
        <v>7</v>
      </c>
      <c r="H4" s="234"/>
    </row>
    <row r="5" spans="1:8">
      <c r="A5" s="228"/>
      <c r="B5" s="229"/>
      <c r="C5" s="131">
        <v>1</v>
      </c>
      <c r="D5" s="131">
        <v>2</v>
      </c>
      <c r="E5" s="131" t="s">
        <v>531</v>
      </c>
      <c r="F5" s="131">
        <v>4</v>
      </c>
      <c r="G5" s="131">
        <v>5</v>
      </c>
      <c r="H5" s="131" t="s">
        <v>532</v>
      </c>
    </row>
    <row r="6" spans="1:8">
      <c r="A6" s="151"/>
      <c r="B6" s="152"/>
      <c r="C6" s="153"/>
      <c r="D6" s="153"/>
      <c r="E6" s="153"/>
      <c r="F6" s="153"/>
      <c r="G6" s="153"/>
      <c r="H6" s="153"/>
    </row>
    <row r="7" spans="1:8">
      <c r="A7" s="154" t="s">
        <v>555</v>
      </c>
      <c r="B7" s="155"/>
      <c r="C7" s="137">
        <f t="shared" ref="C7:H7" si="0">SUM(C8:C15)</f>
        <v>4754834.26</v>
      </c>
      <c r="D7" s="137">
        <f t="shared" si="0"/>
        <v>-216455.95</v>
      </c>
      <c r="E7" s="137">
        <f t="shared" si="0"/>
        <v>4538378.3099999996</v>
      </c>
      <c r="F7" s="137">
        <f t="shared" si="0"/>
        <v>920548.59</v>
      </c>
      <c r="G7" s="137">
        <f t="shared" si="0"/>
        <v>832857.96</v>
      </c>
      <c r="H7" s="137">
        <f t="shared" si="0"/>
        <v>3617829.7199999997</v>
      </c>
    </row>
    <row r="8" spans="1:8">
      <c r="A8" s="156"/>
      <c r="B8" s="157" t="s">
        <v>556</v>
      </c>
      <c r="C8" s="137">
        <v>0</v>
      </c>
      <c r="D8" s="137">
        <v>0</v>
      </c>
      <c r="E8" s="137">
        <f>C8+D8</f>
        <v>0</v>
      </c>
      <c r="F8" s="137">
        <v>0</v>
      </c>
      <c r="G8" s="137">
        <v>0</v>
      </c>
      <c r="H8" s="137">
        <f>E8-F8</f>
        <v>0</v>
      </c>
    </row>
    <row r="9" spans="1:8">
      <c r="A9" s="156"/>
      <c r="B9" s="157" t="s">
        <v>557</v>
      </c>
      <c r="C9" s="137">
        <v>0</v>
      </c>
      <c r="D9" s="137">
        <v>0</v>
      </c>
      <c r="E9" s="137">
        <f t="shared" ref="E9:E15" si="1">C9+D9</f>
        <v>0</v>
      </c>
      <c r="F9" s="137">
        <v>0</v>
      </c>
      <c r="G9" s="137">
        <v>0</v>
      </c>
      <c r="H9" s="137">
        <f t="shared" ref="H9:H15" si="2">E9-F9</f>
        <v>0</v>
      </c>
    </row>
    <row r="10" spans="1:8" ht="21.6">
      <c r="A10" s="156"/>
      <c r="B10" s="157" t="s">
        <v>558</v>
      </c>
      <c r="C10" s="137">
        <v>0</v>
      </c>
      <c r="D10" s="137">
        <v>0</v>
      </c>
      <c r="E10" s="137">
        <f t="shared" si="1"/>
        <v>0</v>
      </c>
      <c r="F10" s="137">
        <v>0</v>
      </c>
      <c r="G10" s="137">
        <v>0</v>
      </c>
      <c r="H10" s="137">
        <f t="shared" si="2"/>
        <v>0</v>
      </c>
    </row>
    <row r="11" spans="1:8">
      <c r="A11" s="156"/>
      <c r="B11" s="157" t="s">
        <v>559</v>
      </c>
      <c r="C11" s="137">
        <v>0</v>
      </c>
      <c r="D11" s="137">
        <v>0</v>
      </c>
      <c r="E11" s="137">
        <f t="shared" si="1"/>
        <v>0</v>
      </c>
      <c r="F11" s="137">
        <v>0</v>
      </c>
      <c r="G11" s="137">
        <v>0</v>
      </c>
      <c r="H11" s="137">
        <f t="shared" si="2"/>
        <v>0</v>
      </c>
    </row>
    <row r="12" spans="1:8" ht="21.6">
      <c r="A12" s="156"/>
      <c r="B12" s="157" t="s">
        <v>560</v>
      </c>
      <c r="C12" s="137">
        <v>4754834.26</v>
      </c>
      <c r="D12" s="137">
        <v>-216455.95</v>
      </c>
      <c r="E12" s="137">
        <f t="shared" si="1"/>
        <v>4538378.3099999996</v>
      </c>
      <c r="F12" s="137">
        <v>920548.59</v>
      </c>
      <c r="G12" s="137">
        <v>832857.96</v>
      </c>
      <c r="H12" s="137">
        <f t="shared" si="2"/>
        <v>3617829.7199999997</v>
      </c>
    </row>
    <row r="13" spans="1:8">
      <c r="A13" s="156"/>
      <c r="B13" s="157" t="s">
        <v>561</v>
      </c>
      <c r="C13" s="137">
        <v>0</v>
      </c>
      <c r="D13" s="137">
        <v>0</v>
      </c>
      <c r="E13" s="137">
        <f t="shared" si="1"/>
        <v>0</v>
      </c>
      <c r="F13" s="137">
        <v>0</v>
      </c>
      <c r="G13" s="137">
        <v>0</v>
      </c>
      <c r="H13" s="137">
        <f t="shared" si="2"/>
        <v>0</v>
      </c>
    </row>
    <row r="14" spans="1:8" ht="21.6">
      <c r="A14" s="156"/>
      <c r="B14" s="157" t="s">
        <v>562</v>
      </c>
      <c r="C14" s="137">
        <v>0</v>
      </c>
      <c r="D14" s="137">
        <v>0</v>
      </c>
      <c r="E14" s="137">
        <f t="shared" si="1"/>
        <v>0</v>
      </c>
      <c r="F14" s="137">
        <v>0</v>
      </c>
      <c r="G14" s="137">
        <v>0</v>
      </c>
      <c r="H14" s="137">
        <f t="shared" si="2"/>
        <v>0</v>
      </c>
    </row>
    <row r="15" spans="1:8">
      <c r="A15" s="156"/>
      <c r="B15" s="157" t="s">
        <v>563</v>
      </c>
      <c r="C15" s="137">
        <v>0</v>
      </c>
      <c r="D15" s="137">
        <v>0</v>
      </c>
      <c r="E15" s="137">
        <f t="shared" si="1"/>
        <v>0</v>
      </c>
      <c r="F15" s="137">
        <v>0</v>
      </c>
      <c r="G15" s="137">
        <v>0</v>
      </c>
      <c r="H15" s="137">
        <f t="shared" si="2"/>
        <v>0</v>
      </c>
    </row>
    <row r="16" spans="1:8">
      <c r="A16" s="158"/>
      <c r="B16" s="157"/>
      <c r="C16" s="137"/>
      <c r="D16" s="137"/>
      <c r="E16" s="137"/>
      <c r="F16" s="137"/>
      <c r="G16" s="137"/>
      <c r="H16" s="137"/>
    </row>
    <row r="17" spans="1:8">
      <c r="A17" s="154" t="s">
        <v>564</v>
      </c>
      <c r="B17" s="159"/>
      <c r="C17" s="137">
        <f t="shared" ref="C17:H17" si="3">SUM(C18:C24)</f>
        <v>6506789.7400000002</v>
      </c>
      <c r="D17" s="137">
        <f t="shared" si="3"/>
        <v>0</v>
      </c>
      <c r="E17" s="137">
        <f t="shared" si="3"/>
        <v>6506789.7400000002</v>
      </c>
      <c r="F17" s="137">
        <f t="shared" si="3"/>
        <v>1355661.0899999999</v>
      </c>
      <c r="G17" s="137">
        <f t="shared" si="3"/>
        <v>1314188.27</v>
      </c>
      <c r="H17" s="137">
        <f t="shared" si="3"/>
        <v>5151128.6499999994</v>
      </c>
    </row>
    <row r="18" spans="1:8">
      <c r="A18" s="156"/>
      <c r="B18" s="157" t="s">
        <v>565</v>
      </c>
      <c r="C18" s="137">
        <v>0</v>
      </c>
      <c r="D18" s="137">
        <v>0</v>
      </c>
      <c r="E18" s="137">
        <f>C18+D18</f>
        <v>0</v>
      </c>
      <c r="F18" s="137">
        <v>0</v>
      </c>
      <c r="G18" s="137">
        <v>0</v>
      </c>
      <c r="H18" s="137">
        <f t="shared" ref="H18:H24" si="4">E18-F18</f>
        <v>0</v>
      </c>
    </row>
    <row r="19" spans="1:8" ht="21.6">
      <c r="A19" s="156"/>
      <c r="B19" s="157" t="s">
        <v>566</v>
      </c>
      <c r="C19" s="137">
        <v>509144.03</v>
      </c>
      <c r="D19" s="137">
        <v>0</v>
      </c>
      <c r="E19" s="137">
        <f t="shared" ref="E19:E24" si="5">C19+D19</f>
        <v>509144.03</v>
      </c>
      <c r="F19" s="137">
        <v>90066.18</v>
      </c>
      <c r="G19" s="137">
        <v>90066.18</v>
      </c>
      <c r="H19" s="137">
        <f t="shared" si="4"/>
        <v>419077.85000000003</v>
      </c>
    </row>
    <row r="20" spans="1:8">
      <c r="A20" s="156"/>
      <c r="B20" s="157" t="s">
        <v>567</v>
      </c>
      <c r="C20" s="137">
        <v>1110504.6100000001</v>
      </c>
      <c r="D20" s="137">
        <v>0</v>
      </c>
      <c r="E20" s="137">
        <f t="shared" si="5"/>
        <v>1110504.6100000001</v>
      </c>
      <c r="F20" s="137">
        <v>249251.29</v>
      </c>
      <c r="G20" s="137">
        <v>248595.31</v>
      </c>
      <c r="H20" s="137">
        <f t="shared" si="4"/>
        <v>861253.32000000007</v>
      </c>
    </row>
    <row r="21" spans="1:8" ht="21.6">
      <c r="A21" s="156"/>
      <c r="B21" s="157" t="s">
        <v>568</v>
      </c>
      <c r="C21" s="137">
        <v>0</v>
      </c>
      <c r="D21" s="137">
        <v>0</v>
      </c>
      <c r="E21" s="137">
        <f t="shared" si="5"/>
        <v>0</v>
      </c>
      <c r="F21" s="137">
        <v>0</v>
      </c>
      <c r="G21" s="137">
        <v>0</v>
      </c>
      <c r="H21" s="137">
        <f t="shared" si="4"/>
        <v>0</v>
      </c>
    </row>
    <row r="22" spans="1:8">
      <c r="A22" s="156"/>
      <c r="B22" s="157" t="s">
        <v>569</v>
      </c>
      <c r="C22" s="137">
        <v>0</v>
      </c>
      <c r="D22" s="137">
        <v>0</v>
      </c>
      <c r="E22" s="137">
        <f t="shared" si="5"/>
        <v>0</v>
      </c>
      <c r="F22" s="137">
        <v>0</v>
      </c>
      <c r="G22" s="137">
        <v>0</v>
      </c>
      <c r="H22" s="137">
        <f t="shared" si="4"/>
        <v>0</v>
      </c>
    </row>
    <row r="23" spans="1:8">
      <c r="A23" s="156"/>
      <c r="B23" s="157" t="s">
        <v>570</v>
      </c>
      <c r="C23" s="137">
        <v>4570387.26</v>
      </c>
      <c r="D23" s="137">
        <v>0</v>
      </c>
      <c r="E23" s="137">
        <f t="shared" si="5"/>
        <v>4570387.26</v>
      </c>
      <c r="F23" s="137">
        <v>955032.95</v>
      </c>
      <c r="G23" s="137">
        <v>914216.11</v>
      </c>
      <c r="H23" s="137">
        <f t="shared" si="4"/>
        <v>3615354.3099999996</v>
      </c>
    </row>
    <row r="24" spans="1:8">
      <c r="A24" s="156"/>
      <c r="B24" s="157" t="s">
        <v>571</v>
      </c>
      <c r="C24" s="137">
        <v>316753.84000000003</v>
      </c>
      <c r="D24" s="137">
        <v>0</v>
      </c>
      <c r="E24" s="137">
        <f t="shared" si="5"/>
        <v>316753.84000000003</v>
      </c>
      <c r="F24" s="137">
        <v>61310.67</v>
      </c>
      <c r="G24" s="137">
        <v>61310.67</v>
      </c>
      <c r="H24" s="137">
        <f t="shared" si="4"/>
        <v>255443.17000000004</v>
      </c>
    </row>
    <row r="25" spans="1:8">
      <c r="A25" s="158"/>
      <c r="B25" s="157"/>
      <c r="C25" s="137"/>
      <c r="D25" s="137"/>
      <c r="E25" s="137"/>
      <c r="F25" s="137"/>
      <c r="G25" s="137"/>
      <c r="H25" s="137"/>
    </row>
    <row r="26" spans="1:8">
      <c r="A26" s="154" t="s">
        <v>572</v>
      </c>
      <c r="B26" s="159"/>
      <c r="C26" s="137">
        <f t="shared" ref="C26:H26" si="6">SUM(C27:C35)</f>
        <v>0</v>
      </c>
      <c r="D26" s="137">
        <f t="shared" si="6"/>
        <v>0</v>
      </c>
      <c r="E26" s="137">
        <f t="shared" si="6"/>
        <v>0</v>
      </c>
      <c r="F26" s="137">
        <f t="shared" si="6"/>
        <v>0</v>
      </c>
      <c r="G26" s="137">
        <f t="shared" si="6"/>
        <v>0</v>
      </c>
      <c r="H26" s="137">
        <f t="shared" si="6"/>
        <v>0</v>
      </c>
    </row>
    <row r="27" spans="1:8" ht="31.8">
      <c r="A27" s="156"/>
      <c r="B27" s="157" t="s">
        <v>573</v>
      </c>
      <c r="C27" s="137">
        <v>0</v>
      </c>
      <c r="D27" s="137">
        <v>0</v>
      </c>
      <c r="E27" s="137">
        <f>C27+D27</f>
        <v>0</v>
      </c>
      <c r="F27" s="137">
        <v>0</v>
      </c>
      <c r="G27" s="137">
        <v>0</v>
      </c>
      <c r="H27" s="137">
        <f t="shared" ref="H27:H35" si="7">E27-F27</f>
        <v>0</v>
      </c>
    </row>
    <row r="28" spans="1:8" ht="21.6">
      <c r="A28" s="156"/>
      <c r="B28" s="157" t="s">
        <v>574</v>
      </c>
      <c r="C28" s="137">
        <v>0</v>
      </c>
      <c r="D28" s="137">
        <v>0</v>
      </c>
      <c r="E28" s="137">
        <f t="shared" ref="E28:E35" si="8">C28+D28</f>
        <v>0</v>
      </c>
      <c r="F28" s="137">
        <v>0</v>
      </c>
      <c r="G28" s="137">
        <v>0</v>
      </c>
      <c r="H28" s="137">
        <f t="shared" si="7"/>
        <v>0</v>
      </c>
    </row>
    <row r="29" spans="1:8">
      <c r="A29" s="156"/>
      <c r="B29" s="157" t="s">
        <v>575</v>
      </c>
      <c r="C29" s="137">
        <v>0</v>
      </c>
      <c r="D29" s="137">
        <v>0</v>
      </c>
      <c r="E29" s="137">
        <f t="shared" si="8"/>
        <v>0</v>
      </c>
      <c r="F29" s="137">
        <v>0</v>
      </c>
      <c r="G29" s="137">
        <v>0</v>
      </c>
      <c r="H29" s="137">
        <f t="shared" si="7"/>
        <v>0</v>
      </c>
    </row>
    <row r="30" spans="1:8" ht="21.6">
      <c r="A30" s="156"/>
      <c r="B30" s="157" t="s">
        <v>576</v>
      </c>
      <c r="C30" s="137">
        <v>0</v>
      </c>
      <c r="D30" s="137">
        <v>0</v>
      </c>
      <c r="E30" s="137">
        <f t="shared" si="8"/>
        <v>0</v>
      </c>
      <c r="F30" s="137">
        <v>0</v>
      </c>
      <c r="G30" s="137">
        <v>0</v>
      </c>
      <c r="H30" s="137">
        <f t="shared" si="7"/>
        <v>0</v>
      </c>
    </row>
    <row r="31" spans="1:8">
      <c r="A31" s="156"/>
      <c r="B31" s="157" t="s">
        <v>577</v>
      </c>
      <c r="C31" s="137">
        <v>0</v>
      </c>
      <c r="D31" s="137">
        <v>0</v>
      </c>
      <c r="E31" s="137">
        <f t="shared" si="8"/>
        <v>0</v>
      </c>
      <c r="F31" s="137">
        <v>0</v>
      </c>
      <c r="G31" s="137">
        <v>0</v>
      </c>
      <c r="H31" s="137">
        <f t="shared" si="7"/>
        <v>0</v>
      </c>
    </row>
    <row r="32" spans="1:8">
      <c r="A32" s="156"/>
      <c r="B32" s="157" t="s">
        <v>578</v>
      </c>
      <c r="C32" s="137">
        <v>0</v>
      </c>
      <c r="D32" s="137">
        <v>0</v>
      </c>
      <c r="E32" s="137">
        <f t="shared" si="8"/>
        <v>0</v>
      </c>
      <c r="F32" s="137">
        <v>0</v>
      </c>
      <c r="G32" s="137">
        <v>0</v>
      </c>
      <c r="H32" s="137">
        <f t="shared" si="7"/>
        <v>0</v>
      </c>
    </row>
    <row r="33" spans="1:8">
      <c r="A33" s="156"/>
      <c r="B33" s="157" t="s">
        <v>579</v>
      </c>
      <c r="C33" s="137">
        <v>0</v>
      </c>
      <c r="D33" s="137">
        <v>0</v>
      </c>
      <c r="E33" s="137">
        <f t="shared" si="8"/>
        <v>0</v>
      </c>
      <c r="F33" s="137">
        <v>0</v>
      </c>
      <c r="G33" s="137">
        <v>0</v>
      </c>
      <c r="H33" s="137">
        <f t="shared" si="7"/>
        <v>0</v>
      </c>
    </row>
    <row r="34" spans="1:8">
      <c r="A34" s="156"/>
      <c r="B34" s="157" t="s">
        <v>580</v>
      </c>
      <c r="C34" s="137">
        <v>0</v>
      </c>
      <c r="D34" s="137">
        <v>0</v>
      </c>
      <c r="E34" s="137">
        <f t="shared" si="8"/>
        <v>0</v>
      </c>
      <c r="F34" s="137">
        <v>0</v>
      </c>
      <c r="G34" s="137">
        <v>0</v>
      </c>
      <c r="H34" s="137">
        <f t="shared" si="7"/>
        <v>0</v>
      </c>
    </row>
    <row r="35" spans="1:8" ht="21.6">
      <c r="A35" s="156"/>
      <c r="B35" s="157" t="s">
        <v>581</v>
      </c>
      <c r="C35" s="137">
        <v>0</v>
      </c>
      <c r="D35" s="137">
        <v>0</v>
      </c>
      <c r="E35" s="137">
        <f t="shared" si="8"/>
        <v>0</v>
      </c>
      <c r="F35" s="137">
        <v>0</v>
      </c>
      <c r="G35" s="137">
        <v>0</v>
      </c>
      <c r="H35" s="137">
        <f t="shared" si="7"/>
        <v>0</v>
      </c>
    </row>
    <row r="36" spans="1:8">
      <c r="A36" s="158"/>
      <c r="B36" s="157"/>
      <c r="C36" s="137"/>
      <c r="D36" s="137"/>
      <c r="E36" s="137"/>
      <c r="F36" s="137"/>
      <c r="G36" s="137"/>
      <c r="H36" s="137"/>
    </row>
    <row r="37" spans="1:8">
      <c r="A37" s="154" t="s">
        <v>582</v>
      </c>
      <c r="B37" s="159"/>
      <c r="C37" s="137">
        <f t="shared" ref="C37:H37" si="9">SUM(C38:C41)</f>
        <v>0</v>
      </c>
      <c r="D37" s="137">
        <f t="shared" si="9"/>
        <v>0</v>
      </c>
      <c r="E37" s="137">
        <f t="shared" si="9"/>
        <v>0</v>
      </c>
      <c r="F37" s="137">
        <f t="shared" si="9"/>
        <v>0</v>
      </c>
      <c r="G37" s="137">
        <f t="shared" si="9"/>
        <v>0</v>
      </c>
      <c r="H37" s="137">
        <f t="shared" si="9"/>
        <v>0</v>
      </c>
    </row>
    <row r="38" spans="1:8" ht="31.8">
      <c r="A38" s="156"/>
      <c r="B38" s="157" t="s">
        <v>583</v>
      </c>
      <c r="C38" s="137">
        <v>0</v>
      </c>
      <c r="D38" s="137">
        <v>0</v>
      </c>
      <c r="E38" s="137">
        <f>C38+D38</f>
        <v>0</v>
      </c>
      <c r="F38" s="137">
        <v>0</v>
      </c>
      <c r="G38" s="137">
        <v>0</v>
      </c>
      <c r="H38" s="137">
        <f t="shared" ref="H38:H41" si="10">E38-F38</f>
        <v>0</v>
      </c>
    </row>
    <row r="39" spans="1:8" ht="31.8">
      <c r="A39" s="156"/>
      <c r="B39" s="157" t="s">
        <v>584</v>
      </c>
      <c r="C39" s="137">
        <v>0</v>
      </c>
      <c r="D39" s="137">
        <v>0</v>
      </c>
      <c r="E39" s="137">
        <f t="shared" ref="E39:E41" si="11">C39+D39</f>
        <v>0</v>
      </c>
      <c r="F39" s="137">
        <v>0</v>
      </c>
      <c r="G39" s="137">
        <v>0</v>
      </c>
      <c r="H39" s="137">
        <f t="shared" si="10"/>
        <v>0</v>
      </c>
    </row>
    <row r="40" spans="1:8" ht="21.6">
      <c r="A40" s="156"/>
      <c r="B40" s="157" t="s">
        <v>585</v>
      </c>
      <c r="C40" s="137">
        <v>0</v>
      </c>
      <c r="D40" s="137">
        <v>0</v>
      </c>
      <c r="E40" s="137">
        <f t="shared" si="11"/>
        <v>0</v>
      </c>
      <c r="F40" s="137">
        <v>0</v>
      </c>
      <c r="G40" s="137">
        <v>0</v>
      </c>
      <c r="H40" s="137">
        <f t="shared" si="10"/>
        <v>0</v>
      </c>
    </row>
    <row r="41" spans="1:8" ht="21.6">
      <c r="A41" s="156"/>
      <c r="B41" s="157" t="s">
        <v>586</v>
      </c>
      <c r="C41" s="137">
        <v>0</v>
      </c>
      <c r="D41" s="137">
        <v>0</v>
      </c>
      <c r="E41" s="137">
        <f t="shared" si="11"/>
        <v>0</v>
      </c>
      <c r="F41" s="137">
        <v>0</v>
      </c>
      <c r="G41" s="137">
        <v>0</v>
      </c>
      <c r="H41" s="137">
        <f t="shared" si="10"/>
        <v>0</v>
      </c>
    </row>
    <row r="42" spans="1:8">
      <c r="A42" s="158"/>
      <c r="B42" s="157"/>
      <c r="C42" s="137"/>
      <c r="D42" s="137"/>
      <c r="E42" s="137"/>
      <c r="F42" s="137"/>
      <c r="G42" s="137"/>
      <c r="H42" s="137"/>
    </row>
    <row r="43" spans="1:8">
      <c r="A43" s="160"/>
      <c r="B43" s="141" t="s">
        <v>540</v>
      </c>
      <c r="C43" s="142">
        <f t="shared" ref="C43:H43" si="12">SUM(C37+C26+C17+C7)</f>
        <v>11261624</v>
      </c>
      <c r="D43" s="142">
        <f t="shared" si="12"/>
        <v>-216455.95</v>
      </c>
      <c r="E43" s="142">
        <f t="shared" si="12"/>
        <v>11045168.050000001</v>
      </c>
      <c r="F43" s="142">
        <f t="shared" si="12"/>
        <v>2276209.6799999997</v>
      </c>
      <c r="G43" s="142">
        <f t="shared" si="12"/>
        <v>2147046.23</v>
      </c>
      <c r="H43" s="142">
        <f t="shared" si="12"/>
        <v>8768958.3699999992</v>
      </c>
    </row>
    <row r="44" spans="1:8">
      <c r="A44" s="161"/>
      <c r="B44" s="161"/>
      <c r="C44" s="161"/>
      <c r="D44" s="161"/>
      <c r="E44" s="161"/>
      <c r="F44" s="161"/>
      <c r="G44" s="161"/>
      <c r="H44" s="161"/>
    </row>
    <row r="45" spans="1:8">
      <c r="A45" s="161"/>
      <c r="B45" s="161"/>
      <c r="C45" s="161"/>
      <c r="D45" s="161"/>
      <c r="E45" s="161"/>
      <c r="F45" s="161"/>
      <c r="G45" s="161"/>
      <c r="H45" s="161"/>
    </row>
  </sheetData>
  <mergeCells count="5">
    <mergeCell ref="A1:G1"/>
    <mergeCell ref="A2:H2"/>
    <mergeCell ref="A3:B5"/>
    <mergeCell ref="C3:G3"/>
    <mergeCell ref="H3:H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workbookViewId="0">
      <selection activeCell="A2" sqref="A2:I39"/>
    </sheetView>
  </sheetViews>
  <sheetFormatPr baseColWidth="10" defaultColWidth="12" defaultRowHeight="13.2"/>
  <cols>
    <col min="1" max="1" width="4.21875" style="1" customWidth="1"/>
    <col min="2" max="2" width="14.6640625" style="1" customWidth="1"/>
    <col min="3" max="3" width="48.44140625" style="1" bestFit="1" customWidth="1"/>
    <col min="4" max="4" width="14.5546875" style="1" customWidth="1"/>
    <col min="5" max="5" width="14.77734375" style="1" customWidth="1"/>
    <col min="6" max="6" width="14" style="1" customWidth="1"/>
    <col min="7" max="7" width="14" style="1" bestFit="1" customWidth="1"/>
    <col min="8" max="16384" width="12" style="1"/>
  </cols>
  <sheetData>
    <row r="1" spans="1:9" ht="28.8" customHeight="1">
      <c r="A1" s="237" t="s">
        <v>290</v>
      </c>
      <c r="B1" s="216"/>
      <c r="C1" s="216"/>
      <c r="D1" s="216"/>
      <c r="E1" s="216"/>
      <c r="F1" s="216"/>
      <c r="G1" s="216"/>
    </row>
    <row r="2" spans="1:9" ht="59.4" customHeight="1">
      <c r="A2" s="230" t="s">
        <v>587</v>
      </c>
      <c r="B2" s="231"/>
      <c r="C2" s="231"/>
      <c r="D2" s="231"/>
      <c r="E2" s="231"/>
      <c r="F2" s="231"/>
      <c r="G2" s="231"/>
      <c r="H2" s="231"/>
      <c r="I2" s="232"/>
    </row>
    <row r="3" spans="1:9">
      <c r="A3" s="224" t="s">
        <v>289</v>
      </c>
      <c r="B3" s="238"/>
      <c r="C3" s="225"/>
      <c r="D3" s="231" t="s">
        <v>0</v>
      </c>
      <c r="E3" s="231"/>
      <c r="F3" s="231"/>
      <c r="G3" s="231"/>
      <c r="H3" s="231"/>
      <c r="I3" s="233" t="s">
        <v>530</v>
      </c>
    </row>
    <row r="4" spans="1:9" ht="20.399999999999999">
      <c r="A4" s="226"/>
      <c r="B4" s="239"/>
      <c r="C4" s="227"/>
      <c r="D4" s="162" t="s">
        <v>185</v>
      </c>
      <c r="E4" s="130" t="s">
        <v>5</v>
      </c>
      <c r="F4" s="130" t="s">
        <v>6</v>
      </c>
      <c r="G4" s="130" t="s">
        <v>3</v>
      </c>
      <c r="H4" s="163" t="s">
        <v>7</v>
      </c>
      <c r="I4" s="234"/>
    </row>
    <row r="5" spans="1:9">
      <c r="A5" s="228"/>
      <c r="B5" s="240"/>
      <c r="C5" s="229"/>
      <c r="D5" s="131">
        <v>1</v>
      </c>
      <c r="E5" s="131">
        <v>2</v>
      </c>
      <c r="F5" s="131" t="s">
        <v>531</v>
      </c>
      <c r="G5" s="131">
        <v>4</v>
      </c>
      <c r="H5" s="131">
        <v>5</v>
      </c>
      <c r="I5" s="131" t="s">
        <v>532</v>
      </c>
    </row>
    <row r="6" spans="1:9">
      <c r="A6" s="164"/>
      <c r="B6" s="165"/>
      <c r="C6" s="165"/>
      <c r="D6" s="166"/>
      <c r="E6" s="166"/>
      <c r="F6" s="166"/>
      <c r="G6" s="166"/>
      <c r="H6" s="166"/>
      <c r="I6" s="166"/>
    </row>
    <row r="7" spans="1:9" ht="14.4" customHeight="1">
      <c r="A7" s="167" t="s">
        <v>588</v>
      </c>
      <c r="B7" s="168"/>
      <c r="C7" s="169"/>
      <c r="D7" s="170"/>
      <c r="E7" s="170"/>
      <c r="F7" s="170"/>
      <c r="G7" s="170"/>
      <c r="H7" s="170"/>
      <c r="I7" s="170"/>
    </row>
    <row r="8" spans="1:9" ht="39" customHeight="1">
      <c r="A8" s="171">
        <v>0</v>
      </c>
      <c r="B8" s="172" t="s">
        <v>589</v>
      </c>
      <c r="C8" s="173"/>
      <c r="D8" s="174">
        <f>SUM(D9:D10)</f>
        <v>0</v>
      </c>
      <c r="E8" s="174">
        <f>SUM(E9:E10)</f>
        <v>0</v>
      </c>
      <c r="F8" s="174">
        <f t="shared" ref="F8:I8" si="0">SUM(F9:F10)</f>
        <v>0</v>
      </c>
      <c r="G8" s="174">
        <f t="shared" si="0"/>
        <v>0</v>
      </c>
      <c r="H8" s="174">
        <f t="shared" si="0"/>
        <v>0</v>
      </c>
      <c r="I8" s="174">
        <f t="shared" si="0"/>
        <v>0</v>
      </c>
    </row>
    <row r="9" spans="1:9">
      <c r="A9" s="171" t="s">
        <v>590</v>
      </c>
      <c r="B9" s="175"/>
      <c r="C9" s="176" t="s">
        <v>591</v>
      </c>
      <c r="D9" s="137">
        <v>0</v>
      </c>
      <c r="E9" s="137">
        <v>0</v>
      </c>
      <c r="F9" s="137">
        <f>D9+E9</f>
        <v>0</v>
      </c>
      <c r="G9" s="137">
        <v>0</v>
      </c>
      <c r="H9" s="137">
        <v>0</v>
      </c>
      <c r="I9" s="137">
        <f>F9-G9</f>
        <v>0</v>
      </c>
    </row>
    <row r="10" spans="1:9">
      <c r="A10" s="171" t="s">
        <v>592</v>
      </c>
      <c r="B10" s="175"/>
      <c r="C10" s="176" t="s">
        <v>593</v>
      </c>
      <c r="D10" s="137">
        <v>0</v>
      </c>
      <c r="E10" s="137">
        <v>0</v>
      </c>
      <c r="F10" s="137">
        <f>D10+E10</f>
        <v>0</v>
      </c>
      <c r="G10" s="137">
        <v>0</v>
      </c>
      <c r="H10" s="137">
        <v>0</v>
      </c>
      <c r="I10" s="137">
        <f>F10-G10</f>
        <v>0</v>
      </c>
    </row>
    <row r="11" spans="1:9">
      <c r="A11" s="171">
        <v>0</v>
      </c>
      <c r="B11" s="172" t="s">
        <v>594</v>
      </c>
      <c r="C11" s="173"/>
      <c r="D11" s="174">
        <f>SUM(D12:D19)</f>
        <v>11261624</v>
      </c>
      <c r="E11" s="174">
        <f>SUM(E12:E19)</f>
        <v>-216455.95</v>
      </c>
      <c r="F11" s="174">
        <f t="shared" ref="F11:I11" si="1">SUM(F12:F19)</f>
        <v>11045168.050000001</v>
      </c>
      <c r="G11" s="174">
        <f t="shared" si="1"/>
        <v>2276209.6800000002</v>
      </c>
      <c r="H11" s="174">
        <f t="shared" si="1"/>
        <v>2147046.23</v>
      </c>
      <c r="I11" s="174">
        <f t="shared" si="1"/>
        <v>8768958.370000001</v>
      </c>
    </row>
    <row r="12" spans="1:9">
      <c r="A12" s="171" t="s">
        <v>595</v>
      </c>
      <c r="B12" s="175"/>
      <c r="C12" s="176" t="s">
        <v>596</v>
      </c>
      <c r="D12" s="137">
        <v>11261624</v>
      </c>
      <c r="E12" s="137">
        <v>-216455.95</v>
      </c>
      <c r="F12" s="137">
        <f t="shared" ref="F12:F19" si="2">D12+E12</f>
        <v>11045168.050000001</v>
      </c>
      <c r="G12" s="137">
        <v>2276209.6800000002</v>
      </c>
      <c r="H12" s="137">
        <v>2147046.23</v>
      </c>
      <c r="I12" s="137">
        <f t="shared" ref="I12:I19" si="3">F12-G12</f>
        <v>8768958.370000001</v>
      </c>
    </row>
    <row r="13" spans="1:9">
      <c r="A13" s="171" t="s">
        <v>597</v>
      </c>
      <c r="B13" s="175"/>
      <c r="C13" s="176" t="s">
        <v>598</v>
      </c>
      <c r="D13" s="137">
        <v>0</v>
      </c>
      <c r="E13" s="137">
        <v>0</v>
      </c>
      <c r="F13" s="137">
        <f t="shared" si="2"/>
        <v>0</v>
      </c>
      <c r="G13" s="137">
        <v>0</v>
      </c>
      <c r="H13" s="137">
        <v>0</v>
      </c>
      <c r="I13" s="137">
        <f t="shared" si="3"/>
        <v>0</v>
      </c>
    </row>
    <row r="14" spans="1:9">
      <c r="A14" s="171" t="s">
        <v>599</v>
      </c>
      <c r="B14" s="175"/>
      <c r="C14" s="176" t="s">
        <v>600</v>
      </c>
      <c r="D14" s="137">
        <v>0</v>
      </c>
      <c r="E14" s="137">
        <v>0</v>
      </c>
      <c r="F14" s="137">
        <f t="shared" si="2"/>
        <v>0</v>
      </c>
      <c r="G14" s="137">
        <v>0</v>
      </c>
      <c r="H14" s="137">
        <v>0</v>
      </c>
      <c r="I14" s="137">
        <f t="shared" si="3"/>
        <v>0</v>
      </c>
    </row>
    <row r="15" spans="1:9">
      <c r="A15" s="171" t="s">
        <v>601</v>
      </c>
      <c r="B15" s="175"/>
      <c r="C15" s="176" t="s">
        <v>602</v>
      </c>
      <c r="D15" s="137">
        <v>0</v>
      </c>
      <c r="E15" s="137">
        <v>0</v>
      </c>
      <c r="F15" s="137">
        <f t="shared" si="2"/>
        <v>0</v>
      </c>
      <c r="G15" s="137">
        <v>0</v>
      </c>
      <c r="H15" s="137">
        <v>0</v>
      </c>
      <c r="I15" s="137">
        <f t="shared" si="3"/>
        <v>0</v>
      </c>
    </row>
    <row r="16" spans="1:9">
      <c r="A16" s="171" t="s">
        <v>603</v>
      </c>
      <c r="B16" s="175"/>
      <c r="C16" s="176" t="s">
        <v>604</v>
      </c>
      <c r="D16" s="137">
        <v>0</v>
      </c>
      <c r="E16" s="137">
        <v>0</v>
      </c>
      <c r="F16" s="137">
        <f t="shared" si="2"/>
        <v>0</v>
      </c>
      <c r="G16" s="137">
        <v>0</v>
      </c>
      <c r="H16" s="137">
        <v>0</v>
      </c>
      <c r="I16" s="137">
        <f t="shared" si="3"/>
        <v>0</v>
      </c>
    </row>
    <row r="17" spans="1:9">
      <c r="A17" s="171" t="s">
        <v>605</v>
      </c>
      <c r="B17" s="175"/>
      <c r="C17" s="176" t="s">
        <v>606</v>
      </c>
      <c r="D17" s="137">
        <v>0</v>
      </c>
      <c r="E17" s="137">
        <v>0</v>
      </c>
      <c r="F17" s="137">
        <f t="shared" si="2"/>
        <v>0</v>
      </c>
      <c r="G17" s="137">
        <v>0</v>
      </c>
      <c r="H17" s="137">
        <v>0</v>
      </c>
      <c r="I17" s="137">
        <f t="shared" si="3"/>
        <v>0</v>
      </c>
    </row>
    <row r="18" spans="1:9">
      <c r="A18" s="171" t="s">
        <v>607</v>
      </c>
      <c r="B18" s="175"/>
      <c r="C18" s="176" t="s">
        <v>608</v>
      </c>
      <c r="D18" s="137">
        <v>0</v>
      </c>
      <c r="E18" s="137">
        <v>0</v>
      </c>
      <c r="F18" s="137">
        <f t="shared" si="2"/>
        <v>0</v>
      </c>
      <c r="G18" s="137">
        <v>0</v>
      </c>
      <c r="H18" s="137">
        <v>0</v>
      </c>
      <c r="I18" s="137">
        <f t="shared" si="3"/>
        <v>0</v>
      </c>
    </row>
    <row r="19" spans="1:9">
      <c r="A19" s="171" t="s">
        <v>609</v>
      </c>
      <c r="B19" s="175"/>
      <c r="C19" s="176" t="s">
        <v>610</v>
      </c>
      <c r="D19" s="137">
        <v>0</v>
      </c>
      <c r="E19" s="137">
        <v>0</v>
      </c>
      <c r="F19" s="137">
        <f t="shared" si="2"/>
        <v>0</v>
      </c>
      <c r="G19" s="137">
        <v>0</v>
      </c>
      <c r="H19" s="137">
        <v>0</v>
      </c>
      <c r="I19" s="137">
        <f t="shared" si="3"/>
        <v>0</v>
      </c>
    </row>
    <row r="20" spans="1:9">
      <c r="A20" s="171">
        <v>0</v>
      </c>
      <c r="B20" s="172" t="s">
        <v>611</v>
      </c>
      <c r="C20" s="173"/>
      <c r="D20" s="174">
        <f>SUM(D21:D23)</f>
        <v>0</v>
      </c>
      <c r="E20" s="174">
        <f>SUM(E21:E23)</f>
        <v>0</v>
      </c>
      <c r="F20" s="174">
        <f t="shared" ref="F20:I20" si="4">SUM(F21:F23)</f>
        <v>0</v>
      </c>
      <c r="G20" s="174">
        <f t="shared" si="4"/>
        <v>0</v>
      </c>
      <c r="H20" s="174">
        <f t="shared" si="4"/>
        <v>0</v>
      </c>
      <c r="I20" s="174">
        <f t="shared" si="4"/>
        <v>0</v>
      </c>
    </row>
    <row r="21" spans="1:9">
      <c r="A21" s="171" t="s">
        <v>612</v>
      </c>
      <c r="B21" s="175"/>
      <c r="C21" s="176" t="s">
        <v>613</v>
      </c>
      <c r="D21" s="137">
        <v>0</v>
      </c>
      <c r="E21" s="137">
        <v>0</v>
      </c>
      <c r="F21" s="137">
        <f t="shared" ref="F21:F23" si="5">D21+E21</f>
        <v>0</v>
      </c>
      <c r="G21" s="137">
        <v>0</v>
      </c>
      <c r="H21" s="137">
        <v>0</v>
      </c>
      <c r="I21" s="137">
        <f t="shared" ref="I21:I23" si="6">F21-G21</f>
        <v>0</v>
      </c>
    </row>
    <row r="22" spans="1:9">
      <c r="A22" s="171" t="s">
        <v>614</v>
      </c>
      <c r="B22" s="175"/>
      <c r="C22" s="176" t="s">
        <v>615</v>
      </c>
      <c r="D22" s="137">
        <v>0</v>
      </c>
      <c r="E22" s="137">
        <v>0</v>
      </c>
      <c r="F22" s="137">
        <f t="shared" si="5"/>
        <v>0</v>
      </c>
      <c r="G22" s="137">
        <v>0</v>
      </c>
      <c r="H22" s="137">
        <v>0</v>
      </c>
      <c r="I22" s="137">
        <f t="shared" si="6"/>
        <v>0</v>
      </c>
    </row>
    <row r="23" spans="1:9">
      <c r="A23" s="171" t="s">
        <v>616</v>
      </c>
      <c r="B23" s="175"/>
      <c r="C23" s="176" t="s">
        <v>617</v>
      </c>
      <c r="D23" s="137">
        <v>0</v>
      </c>
      <c r="E23" s="137">
        <v>0</v>
      </c>
      <c r="F23" s="137">
        <f t="shared" si="5"/>
        <v>0</v>
      </c>
      <c r="G23" s="137">
        <v>0</v>
      </c>
      <c r="H23" s="137">
        <v>0</v>
      </c>
      <c r="I23" s="137">
        <f t="shared" si="6"/>
        <v>0</v>
      </c>
    </row>
    <row r="24" spans="1:9">
      <c r="A24" s="171">
        <v>0</v>
      </c>
      <c r="B24" s="172" t="s">
        <v>618</v>
      </c>
      <c r="C24" s="173"/>
      <c r="D24" s="174">
        <f>SUM(D25:D26)</f>
        <v>0</v>
      </c>
      <c r="E24" s="174">
        <f>SUM(E25:E26)</f>
        <v>0</v>
      </c>
      <c r="F24" s="174">
        <f t="shared" ref="F24:I24" si="7">SUM(F25:F26)</f>
        <v>0</v>
      </c>
      <c r="G24" s="174">
        <f t="shared" si="7"/>
        <v>0</v>
      </c>
      <c r="H24" s="174">
        <f t="shared" si="7"/>
        <v>0</v>
      </c>
      <c r="I24" s="174">
        <f t="shared" si="7"/>
        <v>0</v>
      </c>
    </row>
    <row r="25" spans="1:9">
      <c r="A25" s="171" t="s">
        <v>619</v>
      </c>
      <c r="B25" s="175"/>
      <c r="C25" s="176" t="s">
        <v>620</v>
      </c>
      <c r="D25" s="137">
        <v>0</v>
      </c>
      <c r="E25" s="137">
        <v>0</v>
      </c>
      <c r="F25" s="137">
        <f t="shared" ref="F25:F26" si="8">D25+E25</f>
        <v>0</v>
      </c>
      <c r="G25" s="137">
        <v>0</v>
      </c>
      <c r="H25" s="137">
        <v>0</v>
      </c>
      <c r="I25" s="137">
        <f t="shared" ref="I25:I26" si="9">F25-G25</f>
        <v>0</v>
      </c>
    </row>
    <row r="26" spans="1:9">
      <c r="A26" s="171" t="s">
        <v>621</v>
      </c>
      <c r="B26" s="175"/>
      <c r="C26" s="176" t="s">
        <v>622</v>
      </c>
      <c r="D26" s="137">
        <v>0</v>
      </c>
      <c r="E26" s="137">
        <v>0</v>
      </c>
      <c r="F26" s="137">
        <f t="shared" si="8"/>
        <v>0</v>
      </c>
      <c r="G26" s="137">
        <v>0</v>
      </c>
      <c r="H26" s="137">
        <v>0</v>
      </c>
      <c r="I26" s="137">
        <f t="shared" si="9"/>
        <v>0</v>
      </c>
    </row>
    <row r="27" spans="1:9">
      <c r="A27" s="171">
        <v>0</v>
      </c>
      <c r="B27" s="172" t="s">
        <v>623</v>
      </c>
      <c r="C27" s="173"/>
      <c r="D27" s="174">
        <f>SUM(D28:D31)</f>
        <v>0</v>
      </c>
      <c r="E27" s="174">
        <f>SUM(E28:E31)</f>
        <v>0</v>
      </c>
      <c r="F27" s="174">
        <f t="shared" ref="F27:I27" si="10">SUM(F28:F31)</f>
        <v>0</v>
      </c>
      <c r="G27" s="174">
        <f t="shared" si="10"/>
        <v>0</v>
      </c>
      <c r="H27" s="174">
        <f t="shared" si="10"/>
        <v>0</v>
      </c>
      <c r="I27" s="174">
        <f t="shared" si="10"/>
        <v>0</v>
      </c>
    </row>
    <row r="28" spans="1:9">
      <c r="A28" s="171" t="s">
        <v>624</v>
      </c>
      <c r="B28" s="175"/>
      <c r="C28" s="176" t="s">
        <v>625</v>
      </c>
      <c r="D28" s="137">
        <v>0</v>
      </c>
      <c r="E28" s="137">
        <v>0</v>
      </c>
      <c r="F28" s="137">
        <f t="shared" ref="F28:F31" si="11">D28+E28</f>
        <v>0</v>
      </c>
      <c r="G28" s="137">
        <v>0</v>
      </c>
      <c r="H28" s="137">
        <v>0</v>
      </c>
      <c r="I28" s="137">
        <f t="shared" ref="I28:I31" si="12">F28-G28</f>
        <v>0</v>
      </c>
    </row>
    <row r="29" spans="1:9">
      <c r="A29" s="171" t="s">
        <v>626</v>
      </c>
      <c r="B29" s="175"/>
      <c r="C29" s="176" t="s">
        <v>627</v>
      </c>
      <c r="D29" s="137">
        <v>0</v>
      </c>
      <c r="E29" s="137">
        <v>0</v>
      </c>
      <c r="F29" s="137">
        <f t="shared" si="11"/>
        <v>0</v>
      </c>
      <c r="G29" s="137">
        <v>0</v>
      </c>
      <c r="H29" s="137">
        <v>0</v>
      </c>
      <c r="I29" s="137">
        <f t="shared" si="12"/>
        <v>0</v>
      </c>
    </row>
    <row r="30" spans="1:9">
      <c r="A30" s="171" t="s">
        <v>628</v>
      </c>
      <c r="B30" s="175"/>
      <c r="C30" s="176" t="s">
        <v>629</v>
      </c>
      <c r="D30" s="137">
        <v>0</v>
      </c>
      <c r="E30" s="137">
        <v>0</v>
      </c>
      <c r="F30" s="137">
        <f t="shared" si="11"/>
        <v>0</v>
      </c>
      <c r="G30" s="137">
        <v>0</v>
      </c>
      <c r="H30" s="137">
        <v>0</v>
      </c>
      <c r="I30" s="137">
        <f t="shared" si="12"/>
        <v>0</v>
      </c>
    </row>
    <row r="31" spans="1:9">
      <c r="A31" s="171" t="s">
        <v>630</v>
      </c>
      <c r="B31" s="175"/>
      <c r="C31" s="176" t="s">
        <v>631</v>
      </c>
      <c r="D31" s="137">
        <v>0</v>
      </c>
      <c r="E31" s="137">
        <v>0</v>
      </c>
      <c r="F31" s="137">
        <f t="shared" si="11"/>
        <v>0</v>
      </c>
      <c r="G31" s="137">
        <v>0</v>
      </c>
      <c r="H31" s="137">
        <v>0</v>
      </c>
      <c r="I31" s="137">
        <f t="shared" si="12"/>
        <v>0</v>
      </c>
    </row>
    <row r="32" spans="1:9">
      <c r="A32" s="171">
        <v>0</v>
      </c>
      <c r="B32" s="172" t="s">
        <v>632</v>
      </c>
      <c r="C32" s="173"/>
      <c r="D32" s="174">
        <f>SUM(D33:D36)</f>
        <v>0</v>
      </c>
      <c r="E32" s="174">
        <f>SUM(E33:E36)</f>
        <v>0</v>
      </c>
      <c r="F32" s="174">
        <f t="shared" ref="F32:I32" si="13">SUM(F33:F36)</f>
        <v>0</v>
      </c>
      <c r="G32" s="174">
        <f t="shared" si="13"/>
        <v>0</v>
      </c>
      <c r="H32" s="174">
        <f t="shared" si="13"/>
        <v>0</v>
      </c>
      <c r="I32" s="174">
        <f t="shared" si="13"/>
        <v>0</v>
      </c>
    </row>
    <row r="33" spans="1:9">
      <c r="A33" s="171" t="s">
        <v>633</v>
      </c>
      <c r="B33" s="175"/>
      <c r="C33" s="176" t="s">
        <v>634</v>
      </c>
      <c r="D33" s="137">
        <v>0</v>
      </c>
      <c r="E33" s="137">
        <v>0</v>
      </c>
      <c r="F33" s="137">
        <f t="shared" ref="F33:F36" si="14">D33+E33</f>
        <v>0</v>
      </c>
      <c r="G33" s="137">
        <v>0</v>
      </c>
      <c r="H33" s="137">
        <v>0</v>
      </c>
      <c r="I33" s="137">
        <f t="shared" ref="I33:I36" si="15">F33-G33</f>
        <v>0</v>
      </c>
    </row>
    <row r="34" spans="1:9">
      <c r="A34" s="171" t="s">
        <v>635</v>
      </c>
      <c r="B34" s="176" t="s">
        <v>636</v>
      </c>
      <c r="C34" s="176"/>
      <c r="D34" s="137">
        <v>0</v>
      </c>
      <c r="E34" s="137">
        <v>0</v>
      </c>
      <c r="F34" s="137">
        <f t="shared" si="14"/>
        <v>0</v>
      </c>
      <c r="G34" s="137">
        <v>0</v>
      </c>
      <c r="H34" s="137">
        <v>0</v>
      </c>
      <c r="I34" s="137">
        <f t="shared" si="15"/>
        <v>0</v>
      </c>
    </row>
    <row r="35" spans="1:9">
      <c r="A35" s="171" t="s">
        <v>637</v>
      </c>
      <c r="B35" s="176" t="s">
        <v>638</v>
      </c>
      <c r="C35" s="176"/>
      <c r="D35" s="137">
        <v>0</v>
      </c>
      <c r="E35" s="137">
        <v>0</v>
      </c>
      <c r="F35" s="137">
        <f t="shared" si="14"/>
        <v>0</v>
      </c>
      <c r="G35" s="137">
        <v>0</v>
      </c>
      <c r="H35" s="137">
        <v>0</v>
      </c>
      <c r="I35" s="137">
        <f t="shared" si="15"/>
        <v>0</v>
      </c>
    </row>
    <row r="36" spans="1:9">
      <c r="A36" s="171" t="s">
        <v>639</v>
      </c>
      <c r="B36" s="176" t="s">
        <v>640</v>
      </c>
      <c r="C36" s="176"/>
      <c r="D36" s="137">
        <v>0</v>
      </c>
      <c r="E36" s="137">
        <v>0</v>
      </c>
      <c r="F36" s="137">
        <f t="shared" si="14"/>
        <v>0</v>
      </c>
      <c r="G36" s="137">
        <v>0</v>
      </c>
      <c r="H36" s="137">
        <v>0</v>
      </c>
      <c r="I36" s="137">
        <f t="shared" si="15"/>
        <v>0</v>
      </c>
    </row>
    <row r="37" spans="1:9">
      <c r="A37" s="177"/>
      <c r="B37" s="178"/>
      <c r="C37" s="179"/>
      <c r="D37" s="139"/>
      <c r="E37" s="139"/>
      <c r="F37" s="139"/>
      <c r="G37" s="139"/>
      <c r="H37" s="139"/>
      <c r="I37" s="139"/>
    </row>
    <row r="38" spans="1:9">
      <c r="A38" s="180"/>
      <c r="B38" s="181" t="s">
        <v>540</v>
      </c>
      <c r="C38" s="182"/>
      <c r="D38" s="183">
        <f>SUM(D8+D11+D20+D24+D27+D32)</f>
        <v>11261624</v>
      </c>
      <c r="E38" s="183">
        <f t="shared" ref="E38:I38" si="16">SUM(E8+E11+E20+E24+E27+E32)</f>
        <v>-216455.95</v>
      </c>
      <c r="F38" s="183">
        <f t="shared" si="16"/>
        <v>11045168.050000001</v>
      </c>
      <c r="G38" s="183">
        <f t="shared" si="16"/>
        <v>2276209.6800000002</v>
      </c>
      <c r="H38" s="183">
        <f t="shared" si="16"/>
        <v>2147046.23</v>
      </c>
      <c r="I38" s="183">
        <f t="shared" si="16"/>
        <v>8768958.370000001</v>
      </c>
    </row>
    <row r="39" spans="1:9">
      <c r="A39" s="169"/>
      <c r="B39" s="169"/>
      <c r="C39" s="169"/>
      <c r="D39" s="169"/>
      <c r="E39" s="169"/>
      <c r="F39" s="169"/>
      <c r="G39" s="184"/>
      <c r="H39" s="184"/>
      <c r="I39" s="184"/>
    </row>
    <row r="40" spans="1:9">
      <c r="A40"/>
      <c r="B40"/>
      <c r="C40"/>
      <c r="D40"/>
      <c r="E40"/>
      <c r="F40"/>
      <c r="G40"/>
    </row>
    <row r="74" ht="5.0999999999999996" customHeight="1"/>
    <row r="149" ht="5.0999999999999996" customHeight="1"/>
    <row r="151" ht="5.0999999999999996" customHeight="1"/>
  </sheetData>
  <protectedRanges>
    <protectedRange sqref="B39:I39" name="Rango1"/>
    <protectedRange sqref="C32:D32 C8:D8 B12:D19 C11:D11 B21:D23 C20:D20 B25:D26 C24:D24 B28:D31 C27:D27 B37:I37 B9:D10 F38:I38 B33:D36 E8:I36" name="Rango1_3"/>
    <protectedRange sqref="D5:I7" name="Rango1_2_2"/>
    <protectedRange sqref="B38:E38" name="Rango1_1_2"/>
  </protectedRanges>
  <mergeCells count="5">
    <mergeCell ref="A1:G1"/>
    <mergeCell ref="A2:I2"/>
    <mergeCell ref="A3:C5"/>
    <mergeCell ref="D3:H3"/>
    <mergeCell ref="I3:I4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H25" sqref="H25"/>
    </sheetView>
  </sheetViews>
  <sheetFormatPr baseColWidth="10" defaultRowHeight="13.2"/>
  <sheetData>
    <row r="1" spans="1:11" ht="13.2" customHeight="1">
      <c r="A1" s="188" t="s">
        <v>271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</row>
    <row r="2" spans="1:11" ht="13.2" customHeight="1">
      <c r="A2" s="191"/>
      <c r="B2" s="192"/>
      <c r="C2" s="192"/>
      <c r="D2" s="192"/>
      <c r="E2" s="192"/>
      <c r="F2" s="192"/>
      <c r="G2" s="192"/>
      <c r="H2" s="192"/>
      <c r="I2" s="192"/>
      <c r="J2" s="192"/>
      <c r="K2" s="193"/>
    </row>
    <row r="3" spans="1:11" ht="13.2" customHeight="1">
      <c r="A3" s="191"/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1" ht="13.2" customHeight="1">
      <c r="A4" s="191"/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1" ht="13.8" customHeight="1" thickBot="1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6"/>
    </row>
    <row r="6" spans="1:11" ht="13.8" thickBot="1"/>
    <row r="7" spans="1:11" ht="13.8" thickBot="1">
      <c r="A7" s="185" t="s">
        <v>272</v>
      </c>
      <c r="B7" s="186"/>
      <c r="C7" s="187"/>
      <c r="D7" s="185" t="s">
        <v>273</v>
      </c>
      <c r="E7" s="186"/>
      <c r="F7" s="186"/>
      <c r="G7" s="186"/>
      <c r="H7" s="186"/>
      <c r="I7" s="186"/>
      <c r="J7" s="186"/>
      <c r="K7" s="187"/>
    </row>
    <row r="8" spans="1:11" ht="13.8" thickBot="1"/>
    <row r="9" spans="1:11" ht="13.8" thickBot="1">
      <c r="A9" s="185" t="s">
        <v>274</v>
      </c>
      <c r="B9" s="186"/>
      <c r="C9" s="187"/>
      <c r="D9" s="185" t="s">
        <v>275</v>
      </c>
      <c r="E9" s="186"/>
      <c r="F9" s="186"/>
      <c r="G9" s="186"/>
      <c r="H9" s="186"/>
      <c r="I9" s="186"/>
      <c r="J9" s="186"/>
      <c r="K9" s="187"/>
    </row>
    <row r="10" spans="1:11" ht="13.8" thickBot="1"/>
    <row r="11" spans="1:11" ht="13.8" thickBot="1">
      <c r="A11" s="185" t="s">
        <v>276</v>
      </c>
      <c r="B11" s="186"/>
      <c r="C11" s="187"/>
      <c r="D11" s="185" t="s">
        <v>277</v>
      </c>
      <c r="E11" s="186"/>
      <c r="F11" s="186"/>
      <c r="G11" s="186"/>
      <c r="H11" s="186"/>
      <c r="I11" s="186"/>
      <c r="J11" s="186"/>
      <c r="K11" s="187"/>
    </row>
    <row r="12" spans="1:11" ht="13.8" thickBot="1"/>
    <row r="13" spans="1:11" ht="13.8" thickBot="1">
      <c r="A13" s="185" t="s">
        <v>278</v>
      </c>
      <c r="B13" s="186"/>
      <c r="C13" s="187"/>
      <c r="D13" s="185">
        <v>2020</v>
      </c>
      <c r="E13" s="186"/>
      <c r="F13" s="186"/>
      <c r="G13" s="186"/>
      <c r="H13" s="186"/>
      <c r="I13" s="186"/>
      <c r="J13" s="186"/>
      <c r="K13" s="187"/>
    </row>
    <row r="14" spans="1:11" ht="13.8" thickBot="1"/>
    <row r="15" spans="1:11" ht="13.8" thickBot="1">
      <c r="A15" s="185" t="s">
        <v>279</v>
      </c>
      <c r="B15" s="186"/>
      <c r="C15" s="187"/>
      <c r="D15" s="185" t="s">
        <v>641</v>
      </c>
      <c r="E15" s="186"/>
      <c r="F15" s="186"/>
      <c r="G15" s="186"/>
      <c r="H15" s="186"/>
      <c r="I15" s="186"/>
      <c r="J15" s="186"/>
      <c r="K15" s="187"/>
    </row>
    <row r="21" spans="2:9">
      <c r="B21" s="211" t="s">
        <v>642</v>
      </c>
      <c r="C21" s="211"/>
      <c r="D21" s="211"/>
      <c r="G21" t="s">
        <v>643</v>
      </c>
    </row>
    <row r="22" spans="2:9">
      <c r="B22" s="241" t="s">
        <v>528</v>
      </c>
      <c r="C22" s="241"/>
      <c r="D22" s="241"/>
      <c r="G22" s="241" t="s">
        <v>644</v>
      </c>
      <c r="H22" s="241"/>
      <c r="I22" s="241"/>
    </row>
    <row r="23" spans="2:9">
      <c r="B23" s="241" t="s">
        <v>286</v>
      </c>
      <c r="C23" s="241"/>
      <c r="D23" s="241"/>
      <c r="G23" s="241" t="s">
        <v>645</v>
      </c>
      <c r="H23" s="241"/>
      <c r="I23" s="241"/>
    </row>
  </sheetData>
  <mergeCells count="16">
    <mergeCell ref="B21:D21"/>
    <mergeCell ref="B22:D22"/>
    <mergeCell ref="G22:I22"/>
    <mergeCell ref="B23:D23"/>
    <mergeCell ref="G23:I23"/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workbookViewId="0">
      <selection sqref="A1:F86"/>
    </sheetView>
  </sheetViews>
  <sheetFormatPr baseColWidth="10" defaultRowHeight="13.2"/>
  <cols>
    <col min="1" max="1" width="76" customWidth="1"/>
    <col min="2" max="2" width="16.33203125" customWidth="1"/>
    <col min="3" max="3" width="15" customWidth="1"/>
    <col min="4" max="4" width="54.6640625" customWidth="1"/>
    <col min="5" max="5" width="14.5546875" customWidth="1"/>
    <col min="6" max="6" width="15.109375" customWidth="1"/>
  </cols>
  <sheetData>
    <row r="1" spans="1:6" ht="52.8" customHeight="1">
      <c r="A1" s="197" t="s">
        <v>294</v>
      </c>
      <c r="B1" s="198"/>
      <c r="C1" s="198"/>
      <c r="D1" s="198"/>
      <c r="E1" s="198"/>
      <c r="F1" s="199"/>
    </row>
    <row r="2" spans="1:6" ht="14.4">
      <c r="A2" s="200" t="s">
        <v>510</v>
      </c>
      <c r="B2" s="201"/>
      <c r="C2" s="201"/>
      <c r="D2" s="201"/>
      <c r="E2" s="201"/>
      <c r="F2" s="202"/>
    </row>
    <row r="3" spans="1:6" ht="14.4">
      <c r="A3" s="203" t="s">
        <v>511</v>
      </c>
      <c r="B3" s="204"/>
      <c r="C3" s="204"/>
      <c r="D3" s="204"/>
      <c r="E3" s="204"/>
      <c r="F3" s="205"/>
    </row>
    <row r="4" spans="1:6" ht="14.4">
      <c r="A4" s="206" t="s">
        <v>296</v>
      </c>
      <c r="B4" s="207"/>
      <c r="C4" s="207"/>
      <c r="D4" s="207"/>
      <c r="E4" s="207"/>
      <c r="F4" s="208"/>
    </row>
    <row r="5" spans="1:6" ht="14.4">
      <c r="A5" s="84" t="s">
        <v>512</v>
      </c>
      <c r="B5" s="85">
        <v>2020</v>
      </c>
      <c r="C5" s="86">
        <v>2019</v>
      </c>
      <c r="D5" s="87" t="s">
        <v>1</v>
      </c>
      <c r="E5" s="85">
        <v>2020</v>
      </c>
      <c r="F5" s="86">
        <v>2019</v>
      </c>
    </row>
    <row r="6" spans="1:6" ht="14.4">
      <c r="A6" s="13" t="s">
        <v>9</v>
      </c>
      <c r="B6" s="14"/>
      <c r="C6" s="14"/>
      <c r="D6" s="15" t="s">
        <v>10</v>
      </c>
      <c r="E6" s="14"/>
      <c r="F6" s="14"/>
    </row>
    <row r="7" spans="1:6" ht="14.4">
      <c r="A7" s="16" t="s">
        <v>11</v>
      </c>
      <c r="B7" s="17"/>
      <c r="C7" s="17"/>
      <c r="D7" s="18" t="s">
        <v>12</v>
      </c>
      <c r="E7" s="17"/>
      <c r="F7" s="17"/>
    </row>
    <row r="8" spans="1:6">
      <c r="A8" s="19" t="s">
        <v>13</v>
      </c>
      <c r="B8" s="20">
        <f>SUM(B9:B15)</f>
        <v>2200840.9</v>
      </c>
      <c r="C8" s="20">
        <f>SUM(C9:C15)</f>
        <v>1885493.27</v>
      </c>
      <c r="D8" s="21" t="s">
        <v>14</v>
      </c>
      <c r="E8" s="20">
        <f>SUM(E9:E17)</f>
        <v>8888412.0200000014</v>
      </c>
      <c r="F8" s="20">
        <f>SUM(F9:F17)</f>
        <v>9203596.1899999995</v>
      </c>
    </row>
    <row r="9" spans="1:6" ht="14.4">
      <c r="A9" s="22" t="s">
        <v>15</v>
      </c>
      <c r="B9" s="20"/>
      <c r="C9" s="20"/>
      <c r="D9" s="23" t="s">
        <v>16</v>
      </c>
      <c r="E9" s="88">
        <v>2516345.2599999998</v>
      </c>
      <c r="F9" s="88">
        <v>2644309.2599999998</v>
      </c>
    </row>
    <row r="10" spans="1:6" ht="14.4">
      <c r="A10" s="22" t="s">
        <v>17</v>
      </c>
      <c r="B10" s="20"/>
      <c r="C10" s="20"/>
      <c r="D10" s="23" t="s">
        <v>18</v>
      </c>
      <c r="E10" s="88">
        <v>7066815.9699999997</v>
      </c>
      <c r="F10" s="88">
        <v>7066815.9699999997</v>
      </c>
    </row>
    <row r="11" spans="1:6" ht="14.4">
      <c r="A11" s="22" t="s">
        <v>19</v>
      </c>
      <c r="B11" s="88">
        <v>2200840.9</v>
      </c>
      <c r="C11" s="88">
        <v>1885493.27</v>
      </c>
      <c r="D11" s="23" t="s">
        <v>20</v>
      </c>
      <c r="E11" s="88">
        <v>464</v>
      </c>
      <c r="F11" s="88">
        <v>464</v>
      </c>
    </row>
    <row r="12" spans="1:6">
      <c r="A12" s="22" t="s">
        <v>21</v>
      </c>
      <c r="B12" s="20"/>
      <c r="C12" s="20"/>
      <c r="D12" s="23" t="s">
        <v>22</v>
      </c>
      <c r="E12" s="20"/>
      <c r="F12" s="20"/>
    </row>
    <row r="13" spans="1:6">
      <c r="A13" s="22" t="s">
        <v>23</v>
      </c>
      <c r="B13" s="20"/>
      <c r="C13" s="20"/>
      <c r="D13" s="23" t="s">
        <v>24</v>
      </c>
      <c r="E13" s="20"/>
      <c r="F13" s="20"/>
    </row>
    <row r="14" spans="1:6">
      <c r="A14" s="22" t="s">
        <v>25</v>
      </c>
      <c r="B14" s="20"/>
      <c r="C14" s="20"/>
      <c r="D14" s="23" t="s">
        <v>26</v>
      </c>
      <c r="E14" s="20"/>
      <c r="F14" s="20"/>
    </row>
    <row r="15" spans="1:6" ht="14.4">
      <c r="A15" s="22" t="s">
        <v>27</v>
      </c>
      <c r="B15" s="20"/>
      <c r="C15" s="20"/>
      <c r="D15" s="23" t="s">
        <v>28</v>
      </c>
      <c r="E15" s="88">
        <v>1153659.98</v>
      </c>
      <c r="F15" s="88">
        <v>1118895.93</v>
      </c>
    </row>
    <row r="16" spans="1:6">
      <c r="A16" s="19" t="s">
        <v>29</v>
      </c>
      <c r="B16" s="20">
        <f>SUM(B17:B23)</f>
        <v>-1466840.3</v>
      </c>
      <c r="C16" s="20">
        <f>SUM(C17:C23)</f>
        <v>-1356110.82</v>
      </c>
      <c r="D16" s="23" t="s">
        <v>30</v>
      </c>
      <c r="E16" s="20"/>
      <c r="F16" s="20"/>
    </row>
    <row r="17" spans="1:6" ht="14.4">
      <c r="A17" s="24" t="s">
        <v>31</v>
      </c>
      <c r="B17" s="20"/>
      <c r="C17" s="20"/>
      <c r="D17" s="23" t="s">
        <v>32</v>
      </c>
      <c r="E17" s="88">
        <v>-1848873.19</v>
      </c>
      <c r="F17" s="88">
        <v>-1626888.97</v>
      </c>
    </row>
    <row r="18" spans="1:6" ht="14.4">
      <c r="A18" s="24" t="s">
        <v>33</v>
      </c>
      <c r="B18" s="88">
        <v>401287.15</v>
      </c>
      <c r="C18" s="88">
        <v>400754.63</v>
      </c>
      <c r="D18" s="21" t="s">
        <v>34</v>
      </c>
      <c r="E18" s="20">
        <f>SUM(E19:E21)</f>
        <v>0</v>
      </c>
      <c r="F18" s="20">
        <f>SUM(F19:F21)</f>
        <v>0</v>
      </c>
    </row>
    <row r="19" spans="1:6" ht="14.4">
      <c r="A19" s="24" t="s">
        <v>35</v>
      </c>
      <c r="B19" s="88">
        <v>9539.0499999999993</v>
      </c>
      <c r="C19" s="88">
        <v>-5460.95</v>
      </c>
      <c r="D19" s="23" t="s">
        <v>36</v>
      </c>
      <c r="E19" s="88">
        <v>0</v>
      </c>
      <c r="F19" s="88">
        <v>0</v>
      </c>
    </row>
    <row r="20" spans="1:6" ht="14.4">
      <c r="A20" s="24" t="s">
        <v>37</v>
      </c>
      <c r="B20" s="88">
        <v>16</v>
      </c>
      <c r="C20" s="88">
        <v>16</v>
      </c>
      <c r="D20" s="23" t="s">
        <v>38</v>
      </c>
      <c r="E20" s="88">
        <v>0</v>
      </c>
      <c r="F20" s="88">
        <v>0</v>
      </c>
    </row>
    <row r="21" spans="1:6" ht="14.4">
      <c r="A21" s="24" t="s">
        <v>39</v>
      </c>
      <c r="B21" s="88">
        <v>10000</v>
      </c>
      <c r="C21" s="88">
        <v>10000</v>
      </c>
      <c r="D21" s="23" t="s">
        <v>40</v>
      </c>
      <c r="E21" s="88">
        <v>0</v>
      </c>
      <c r="F21" s="88">
        <v>0</v>
      </c>
    </row>
    <row r="22" spans="1:6">
      <c r="A22" s="24" t="s">
        <v>41</v>
      </c>
      <c r="B22" s="20"/>
      <c r="C22" s="20"/>
      <c r="D22" s="21" t="s">
        <v>42</v>
      </c>
      <c r="E22" s="20">
        <f>E23+E24</f>
        <v>0</v>
      </c>
      <c r="F22" s="20">
        <f>F23+F24</f>
        <v>0</v>
      </c>
    </row>
    <row r="23" spans="1:6" ht="14.4">
      <c r="A23" s="24" t="s">
        <v>43</v>
      </c>
      <c r="B23" s="88">
        <v>-1887682.5</v>
      </c>
      <c r="C23" s="88">
        <v>-1761420.5</v>
      </c>
      <c r="D23" s="23" t="s">
        <v>44</v>
      </c>
      <c r="E23" s="88">
        <v>0</v>
      </c>
      <c r="F23" s="88">
        <v>0</v>
      </c>
    </row>
    <row r="24" spans="1:6" ht="14.4">
      <c r="A24" s="19" t="s">
        <v>45</v>
      </c>
      <c r="B24" s="20">
        <f>SUM(B25:B29)</f>
        <v>5447.71</v>
      </c>
      <c r="C24" s="20">
        <f>SUM(C25:C29)</f>
        <v>5447.71</v>
      </c>
      <c r="D24" s="23" t="s">
        <v>46</v>
      </c>
      <c r="E24" s="88">
        <v>0</v>
      </c>
      <c r="F24" s="88">
        <v>0</v>
      </c>
    </row>
    <row r="25" spans="1:6" ht="14.4">
      <c r="A25" s="24" t="s">
        <v>47</v>
      </c>
      <c r="B25" s="20"/>
      <c r="C25" s="20"/>
      <c r="D25" s="21" t="s">
        <v>48</v>
      </c>
      <c r="E25" s="88">
        <v>0</v>
      </c>
      <c r="F25" s="88">
        <v>0</v>
      </c>
    </row>
    <row r="26" spans="1:6" ht="14.4">
      <c r="A26" s="24" t="s">
        <v>49</v>
      </c>
      <c r="B26" s="88">
        <v>5447.71</v>
      </c>
      <c r="C26" s="88">
        <v>5447.71</v>
      </c>
      <c r="D26" s="21" t="s">
        <v>50</v>
      </c>
      <c r="E26" s="20">
        <f>SUM(E27:E29)</f>
        <v>0</v>
      </c>
      <c r="F26" s="20">
        <f>SUM(F27:F29)</f>
        <v>0</v>
      </c>
    </row>
    <row r="27" spans="1:6" ht="14.4">
      <c r="A27" s="24" t="s">
        <v>51</v>
      </c>
      <c r="B27" s="20"/>
      <c r="C27" s="20"/>
      <c r="D27" s="23" t="s">
        <v>52</v>
      </c>
      <c r="E27" s="88">
        <v>0</v>
      </c>
      <c r="F27" s="88">
        <v>0</v>
      </c>
    </row>
    <row r="28" spans="1:6" ht="14.4">
      <c r="A28" s="24" t="s">
        <v>53</v>
      </c>
      <c r="B28" s="20"/>
      <c r="C28" s="20"/>
      <c r="D28" s="23" t="s">
        <v>54</v>
      </c>
      <c r="E28" s="88">
        <v>0</v>
      </c>
      <c r="F28" s="88">
        <v>0</v>
      </c>
    </row>
    <row r="29" spans="1:6" ht="14.4">
      <c r="A29" s="24" t="s">
        <v>55</v>
      </c>
      <c r="B29" s="20"/>
      <c r="C29" s="20"/>
      <c r="D29" s="23" t="s">
        <v>56</v>
      </c>
      <c r="E29" s="88">
        <v>0</v>
      </c>
      <c r="F29" s="88">
        <v>0</v>
      </c>
    </row>
    <row r="30" spans="1:6">
      <c r="A30" s="19" t="s">
        <v>57</v>
      </c>
      <c r="B30" s="20">
        <f>SUM(B31:B35)</f>
        <v>0</v>
      </c>
      <c r="C30" s="20">
        <f>SUM(C31:C35)</f>
        <v>0</v>
      </c>
      <c r="D30" s="21" t="s">
        <v>58</v>
      </c>
      <c r="E30" s="20">
        <f>SUM(E31:E36)</f>
        <v>0</v>
      </c>
      <c r="F30" s="20">
        <f>SUM(F31:F36)</f>
        <v>0</v>
      </c>
    </row>
    <row r="31" spans="1:6" ht="14.4">
      <c r="A31" s="24" t="s">
        <v>59</v>
      </c>
      <c r="B31" s="88">
        <v>0</v>
      </c>
      <c r="C31" s="88">
        <v>0</v>
      </c>
      <c r="D31" s="23" t="s">
        <v>60</v>
      </c>
      <c r="E31" s="20"/>
      <c r="F31" s="20"/>
    </row>
    <row r="32" spans="1:6">
      <c r="A32" s="24" t="s">
        <v>61</v>
      </c>
      <c r="B32" s="20"/>
      <c r="C32" s="20"/>
      <c r="D32" s="23" t="s">
        <v>62</v>
      </c>
      <c r="E32" s="20"/>
      <c r="F32" s="20"/>
    </row>
    <row r="33" spans="1:6">
      <c r="A33" s="24" t="s">
        <v>63</v>
      </c>
      <c r="B33" s="20"/>
      <c r="C33" s="20"/>
      <c r="D33" s="23" t="s">
        <v>64</v>
      </c>
      <c r="E33" s="20"/>
      <c r="F33" s="20"/>
    </row>
    <row r="34" spans="1:6">
      <c r="A34" s="24" t="s">
        <v>65</v>
      </c>
      <c r="B34" s="20"/>
      <c r="C34" s="20"/>
      <c r="D34" s="23" t="s">
        <v>66</v>
      </c>
      <c r="E34" s="20"/>
      <c r="F34" s="20"/>
    </row>
    <row r="35" spans="1:6">
      <c r="A35" s="24" t="s">
        <v>67</v>
      </c>
      <c r="B35" s="20"/>
      <c r="C35" s="20"/>
      <c r="D35" s="23" t="s">
        <v>68</v>
      </c>
      <c r="E35" s="20"/>
      <c r="F35" s="20"/>
    </row>
    <row r="36" spans="1:6" ht="14.4">
      <c r="A36" s="19" t="s">
        <v>69</v>
      </c>
      <c r="B36" s="88">
        <v>0</v>
      </c>
      <c r="C36" s="88">
        <v>0</v>
      </c>
      <c r="D36" s="23" t="s">
        <v>70</v>
      </c>
      <c r="E36" s="20"/>
      <c r="F36" s="20"/>
    </row>
    <row r="37" spans="1:6">
      <c r="A37" s="19" t="s">
        <v>292</v>
      </c>
      <c r="B37" s="20">
        <f>SUM(B38:B39)</f>
        <v>0</v>
      </c>
      <c r="C37" s="20">
        <f>SUM(C38:C39)</f>
        <v>0</v>
      </c>
      <c r="D37" s="21" t="s">
        <v>71</v>
      </c>
      <c r="E37" s="20">
        <f>SUM(E38:E40)</f>
        <v>0</v>
      </c>
      <c r="F37" s="20">
        <f>SUM(F38:F40)</f>
        <v>0</v>
      </c>
    </row>
    <row r="38" spans="1:6" ht="14.4">
      <c r="A38" s="24" t="s">
        <v>72</v>
      </c>
      <c r="B38" s="88">
        <v>0</v>
      </c>
      <c r="C38" s="88">
        <v>0</v>
      </c>
      <c r="D38" s="23" t="s">
        <v>73</v>
      </c>
      <c r="E38" s="88">
        <v>0</v>
      </c>
      <c r="F38" s="88">
        <v>0</v>
      </c>
    </row>
    <row r="39" spans="1:6" ht="14.4">
      <c r="A39" s="24" t="s">
        <v>74</v>
      </c>
      <c r="B39" s="88">
        <v>0</v>
      </c>
      <c r="C39" s="88">
        <v>0</v>
      </c>
      <c r="D39" s="23" t="s">
        <v>75</v>
      </c>
      <c r="E39" s="88">
        <v>0</v>
      </c>
      <c r="F39" s="88">
        <v>0</v>
      </c>
    </row>
    <row r="40" spans="1:6" ht="14.4">
      <c r="A40" s="19" t="s">
        <v>76</v>
      </c>
      <c r="B40" s="20">
        <f>SUM(B41:B44)</f>
        <v>0</v>
      </c>
      <c r="C40" s="20">
        <f>SUM(C41:C44)</f>
        <v>0</v>
      </c>
      <c r="D40" s="23" t="s">
        <v>77</v>
      </c>
      <c r="E40" s="88">
        <v>0</v>
      </c>
      <c r="F40" s="88">
        <v>0</v>
      </c>
    </row>
    <row r="41" spans="1:6">
      <c r="A41" s="24" t="s">
        <v>78</v>
      </c>
      <c r="B41" s="20"/>
      <c r="C41" s="20"/>
      <c r="D41" s="21" t="s">
        <v>79</v>
      </c>
      <c r="E41" s="20">
        <f>SUM(E42:E44)</f>
        <v>0</v>
      </c>
      <c r="F41" s="20">
        <f>SUM(F42:F44)</f>
        <v>0</v>
      </c>
    </row>
    <row r="42" spans="1:6" ht="14.4">
      <c r="A42" s="24" t="s">
        <v>80</v>
      </c>
      <c r="B42" s="20"/>
      <c r="C42" s="20"/>
      <c r="D42" s="23" t="s">
        <v>81</v>
      </c>
      <c r="E42" s="88">
        <v>0</v>
      </c>
      <c r="F42" s="88">
        <v>0</v>
      </c>
    </row>
    <row r="43" spans="1:6" ht="14.4">
      <c r="A43" s="24" t="s">
        <v>82</v>
      </c>
      <c r="B43" s="20"/>
      <c r="C43" s="20"/>
      <c r="D43" s="23" t="s">
        <v>83</v>
      </c>
      <c r="E43" s="88">
        <v>0</v>
      </c>
      <c r="F43" s="88">
        <v>0</v>
      </c>
    </row>
    <row r="44" spans="1:6" ht="14.4">
      <c r="A44" s="24" t="s">
        <v>84</v>
      </c>
      <c r="B44" s="20"/>
      <c r="C44" s="20"/>
      <c r="D44" s="23" t="s">
        <v>85</v>
      </c>
      <c r="E44" s="88">
        <v>0</v>
      </c>
      <c r="F44" s="88">
        <v>0</v>
      </c>
    </row>
    <row r="45" spans="1:6">
      <c r="A45" s="17"/>
      <c r="B45" s="25"/>
      <c r="C45" s="25"/>
      <c r="D45" s="26"/>
      <c r="E45" s="25"/>
      <c r="F45" s="25"/>
    </row>
    <row r="46" spans="1:6" ht="14.4">
      <c r="A46" s="27" t="s">
        <v>86</v>
      </c>
      <c r="B46" s="28">
        <f>B8+B16+B24+B30+B36+B37+B40</f>
        <v>739448.30999999982</v>
      </c>
      <c r="C46" s="28">
        <f>C8+C16+C24+C30+C36+C37+C40</f>
        <v>534830.15999999992</v>
      </c>
      <c r="D46" s="29" t="s">
        <v>87</v>
      </c>
      <c r="E46" s="28">
        <f>E8+E18+E22+E25+E26+E30+E37+E41</f>
        <v>8888412.0200000014</v>
      </c>
      <c r="F46" s="28">
        <f>F8+F18+F22+F25+F26+F30+F37+F41</f>
        <v>9203596.1899999995</v>
      </c>
    </row>
    <row r="47" spans="1:6">
      <c r="A47" s="17"/>
      <c r="B47" s="25"/>
      <c r="C47" s="25"/>
      <c r="D47" s="26"/>
      <c r="E47" s="25"/>
      <c r="F47" s="25"/>
    </row>
    <row r="48" spans="1:6" ht="14.4">
      <c r="A48" s="16" t="s">
        <v>88</v>
      </c>
      <c r="B48" s="25"/>
      <c r="C48" s="25"/>
      <c r="D48" s="29" t="s">
        <v>89</v>
      </c>
      <c r="E48" s="25"/>
      <c r="F48" s="25"/>
    </row>
    <row r="49" spans="1:6" ht="14.4">
      <c r="A49" s="19" t="s">
        <v>90</v>
      </c>
      <c r="B49" s="88">
        <v>0</v>
      </c>
      <c r="C49" s="88">
        <v>0</v>
      </c>
      <c r="D49" s="21" t="s">
        <v>91</v>
      </c>
      <c r="E49" s="88">
        <v>0</v>
      </c>
      <c r="F49" s="88">
        <v>0</v>
      </c>
    </row>
    <row r="50" spans="1:6" ht="14.4">
      <c r="A50" s="19" t="s">
        <v>92</v>
      </c>
      <c r="B50" s="88">
        <v>0</v>
      </c>
      <c r="C50" s="88">
        <v>0</v>
      </c>
      <c r="D50" s="21" t="s">
        <v>93</v>
      </c>
      <c r="E50" s="88">
        <v>0</v>
      </c>
      <c r="F50" s="88">
        <v>0</v>
      </c>
    </row>
    <row r="51" spans="1:6" ht="14.4">
      <c r="A51" s="19" t="s">
        <v>94</v>
      </c>
      <c r="B51" s="88">
        <v>2835870.16</v>
      </c>
      <c r="C51" s="88">
        <v>2835870.16</v>
      </c>
      <c r="D51" s="21" t="s">
        <v>95</v>
      </c>
      <c r="E51" s="88">
        <v>0</v>
      </c>
      <c r="F51" s="88">
        <v>0</v>
      </c>
    </row>
    <row r="52" spans="1:6" ht="14.4">
      <c r="A52" s="19" t="s">
        <v>96</v>
      </c>
      <c r="B52" s="88">
        <v>2919568.1</v>
      </c>
      <c r="C52" s="88">
        <v>2912768.1</v>
      </c>
      <c r="D52" s="21" t="s">
        <v>97</v>
      </c>
      <c r="E52" s="88">
        <v>0</v>
      </c>
      <c r="F52" s="88">
        <v>0</v>
      </c>
    </row>
    <row r="53" spans="1:6" ht="14.4">
      <c r="A53" s="19" t="s">
        <v>98</v>
      </c>
      <c r="B53" s="88">
        <v>0</v>
      </c>
      <c r="C53" s="88">
        <v>0</v>
      </c>
      <c r="D53" s="21" t="s">
        <v>99</v>
      </c>
      <c r="E53" s="88">
        <v>0</v>
      </c>
      <c r="F53" s="88">
        <v>0</v>
      </c>
    </row>
    <row r="54" spans="1:6" ht="14.4">
      <c r="A54" s="19" t="s">
        <v>100</v>
      </c>
      <c r="B54" s="88">
        <v>-263180.05</v>
      </c>
      <c r="C54" s="88">
        <v>-263180.05</v>
      </c>
      <c r="D54" s="30" t="s">
        <v>101</v>
      </c>
      <c r="E54" s="88">
        <v>0</v>
      </c>
      <c r="F54" s="88">
        <v>0</v>
      </c>
    </row>
    <row r="55" spans="1:6" ht="14.4">
      <c r="A55" s="19" t="s">
        <v>102</v>
      </c>
      <c r="B55" s="88">
        <v>178703.41</v>
      </c>
      <c r="C55" s="88">
        <v>178703.41</v>
      </c>
      <c r="D55" s="26"/>
      <c r="E55" s="25"/>
      <c r="F55" s="25"/>
    </row>
    <row r="56" spans="1:6" ht="14.4">
      <c r="A56" s="19" t="s">
        <v>103</v>
      </c>
      <c r="B56" s="88">
        <v>0</v>
      </c>
      <c r="C56" s="88">
        <v>0</v>
      </c>
      <c r="D56" s="29" t="s">
        <v>104</v>
      </c>
      <c r="E56" s="28">
        <f>SUM(E49:E54)</f>
        <v>0</v>
      </c>
      <c r="F56" s="28">
        <f>SUM(F49:F54)</f>
        <v>0</v>
      </c>
    </row>
    <row r="57" spans="1:6" ht="14.4">
      <c r="A57" s="19" t="s">
        <v>105</v>
      </c>
      <c r="B57" s="88">
        <v>0</v>
      </c>
      <c r="C57" s="88">
        <v>0</v>
      </c>
      <c r="D57" s="26"/>
      <c r="E57" s="25"/>
      <c r="F57" s="25"/>
    </row>
    <row r="58" spans="1:6" ht="14.4">
      <c r="A58" s="17"/>
      <c r="B58" s="25"/>
      <c r="C58" s="25"/>
      <c r="D58" s="29" t="s">
        <v>106</v>
      </c>
      <c r="E58" s="28">
        <f>E46+E56</f>
        <v>8888412.0200000014</v>
      </c>
      <c r="F58" s="28">
        <f>F46+F56</f>
        <v>9203596.1899999995</v>
      </c>
    </row>
    <row r="59" spans="1:6" ht="14.4">
      <c r="A59" s="27" t="s">
        <v>107</v>
      </c>
      <c r="B59" s="28">
        <f>SUM(B49:B57)</f>
        <v>5670961.6200000001</v>
      </c>
      <c r="C59" s="28">
        <f>SUM(C49:C57)</f>
        <v>5664161.6200000001</v>
      </c>
      <c r="D59" s="26"/>
      <c r="E59" s="25"/>
      <c r="F59" s="25"/>
    </row>
    <row r="60" spans="1:6" ht="14.4">
      <c r="A60" s="17"/>
      <c r="B60" s="25"/>
      <c r="C60" s="25"/>
      <c r="D60" s="31" t="s">
        <v>108</v>
      </c>
      <c r="E60" s="25"/>
      <c r="F60" s="25"/>
    </row>
    <row r="61" spans="1:6" ht="14.4">
      <c r="A61" s="27" t="s">
        <v>109</v>
      </c>
      <c r="B61" s="28">
        <f>SUM(B46+B59)</f>
        <v>6410409.9299999997</v>
      </c>
      <c r="C61" s="28">
        <f>SUM(C46+C59)</f>
        <v>6198991.7800000003</v>
      </c>
      <c r="D61" s="26"/>
      <c r="E61" s="25"/>
      <c r="F61" s="25"/>
    </row>
    <row r="62" spans="1:6">
      <c r="A62" s="17"/>
      <c r="B62" s="32"/>
      <c r="C62" s="32"/>
      <c r="D62" s="33" t="s">
        <v>110</v>
      </c>
      <c r="E62" s="20">
        <f>SUM(E63:E65)</f>
        <v>2401985.46</v>
      </c>
      <c r="F62" s="20">
        <f>SUM(F63:F65)</f>
        <v>2401985.46</v>
      </c>
    </row>
    <row r="63" spans="1:6" ht="14.4">
      <c r="A63" s="17"/>
      <c r="B63" s="32"/>
      <c r="C63" s="32"/>
      <c r="D63" s="34" t="s">
        <v>111</v>
      </c>
      <c r="E63" s="88">
        <v>2401985.46</v>
      </c>
      <c r="F63" s="88">
        <v>2401985.46</v>
      </c>
    </row>
    <row r="64" spans="1:6" ht="14.4">
      <c r="A64" s="17"/>
      <c r="B64" s="32"/>
      <c r="C64" s="32"/>
      <c r="D64" s="35" t="s">
        <v>112</v>
      </c>
      <c r="E64" s="88">
        <v>0</v>
      </c>
      <c r="F64" s="88">
        <v>0</v>
      </c>
    </row>
    <row r="65" spans="1:6" ht="14.4">
      <c r="A65" s="17"/>
      <c r="B65" s="32"/>
      <c r="C65" s="32"/>
      <c r="D65" s="34" t="s">
        <v>113</v>
      </c>
      <c r="E65" s="88">
        <v>0</v>
      </c>
      <c r="F65" s="88">
        <v>0</v>
      </c>
    </row>
    <row r="66" spans="1:6">
      <c r="A66" s="17"/>
      <c r="B66" s="32"/>
      <c r="C66" s="32"/>
      <c r="D66" s="26"/>
      <c r="E66" s="25"/>
      <c r="F66" s="25"/>
    </row>
    <row r="67" spans="1:6">
      <c r="A67" s="17"/>
      <c r="B67" s="32"/>
      <c r="C67" s="32"/>
      <c r="D67" s="33" t="s">
        <v>114</v>
      </c>
      <c r="E67" s="20">
        <f>SUM(E68:E72)</f>
        <v>-4879987.55</v>
      </c>
      <c r="F67" s="20">
        <f>SUM(F68:F72)</f>
        <v>-5406589.8700000001</v>
      </c>
    </row>
    <row r="68" spans="1:6" ht="14.4">
      <c r="A68" s="36"/>
      <c r="B68" s="32"/>
      <c r="C68" s="32"/>
      <c r="D68" s="34" t="s">
        <v>115</v>
      </c>
      <c r="E68" s="88">
        <v>526602.31999999995</v>
      </c>
      <c r="F68" s="88">
        <v>834623.03</v>
      </c>
    </row>
    <row r="69" spans="1:6" ht="14.4">
      <c r="A69" s="36"/>
      <c r="B69" s="32"/>
      <c r="C69" s="32"/>
      <c r="D69" s="34" t="s">
        <v>116</v>
      </c>
      <c r="E69" s="88">
        <v>-7860841.2000000002</v>
      </c>
      <c r="F69" s="88">
        <v>-8695464.2300000004</v>
      </c>
    </row>
    <row r="70" spans="1:6" ht="14.4">
      <c r="A70" s="36"/>
      <c r="B70" s="32"/>
      <c r="C70" s="32"/>
      <c r="D70" s="34" t="s">
        <v>117</v>
      </c>
      <c r="E70" s="88">
        <v>0</v>
      </c>
      <c r="F70" s="88">
        <v>0</v>
      </c>
    </row>
    <row r="71" spans="1:6" ht="14.4">
      <c r="A71" s="36"/>
      <c r="B71" s="32"/>
      <c r="C71" s="32"/>
      <c r="D71" s="34" t="s">
        <v>118</v>
      </c>
      <c r="E71" s="88">
        <v>0</v>
      </c>
      <c r="F71" s="88">
        <v>0</v>
      </c>
    </row>
    <row r="72" spans="1:6" ht="14.4">
      <c r="A72" s="36"/>
      <c r="B72" s="32"/>
      <c r="C72" s="32"/>
      <c r="D72" s="34" t="s">
        <v>119</v>
      </c>
      <c r="E72" s="88">
        <v>2454251.33</v>
      </c>
      <c r="F72" s="88">
        <v>2454251.33</v>
      </c>
    </row>
    <row r="73" spans="1:6">
      <c r="A73" s="36"/>
      <c r="B73" s="32"/>
      <c r="C73" s="32"/>
      <c r="D73" s="26"/>
      <c r="E73" s="25"/>
      <c r="F73" s="25"/>
    </row>
    <row r="74" spans="1:6">
      <c r="A74" s="36"/>
      <c r="B74" s="32"/>
      <c r="C74" s="32"/>
      <c r="D74" s="33" t="s">
        <v>293</v>
      </c>
      <c r="E74" s="20">
        <f>E75+E76</f>
        <v>0</v>
      </c>
      <c r="F74" s="20">
        <f>F75+F76</f>
        <v>0</v>
      </c>
    </row>
    <row r="75" spans="1:6" ht="14.4">
      <c r="A75" s="36"/>
      <c r="B75" s="32"/>
      <c r="C75" s="32"/>
      <c r="D75" s="21" t="s">
        <v>120</v>
      </c>
      <c r="E75" s="88">
        <v>0</v>
      </c>
      <c r="F75" s="88">
        <v>0</v>
      </c>
    </row>
    <row r="76" spans="1:6" ht="14.4">
      <c r="A76" s="36"/>
      <c r="B76" s="32"/>
      <c r="C76" s="32"/>
      <c r="D76" s="21" t="s">
        <v>121</v>
      </c>
      <c r="E76" s="88">
        <v>0</v>
      </c>
      <c r="F76" s="88">
        <v>0</v>
      </c>
    </row>
    <row r="77" spans="1:6">
      <c r="A77" s="36"/>
      <c r="B77" s="32"/>
      <c r="C77" s="32"/>
      <c r="D77" s="26"/>
      <c r="E77" s="25"/>
      <c r="F77" s="25"/>
    </row>
    <row r="78" spans="1:6" ht="14.4">
      <c r="A78" s="36"/>
      <c r="B78" s="32"/>
      <c r="C78" s="32"/>
      <c r="D78" s="29" t="s">
        <v>122</v>
      </c>
      <c r="E78" s="28">
        <f>E62+E67+E74</f>
        <v>-2478002.09</v>
      </c>
      <c r="F78" s="28">
        <f>F62+F67+F74</f>
        <v>-3004604.41</v>
      </c>
    </row>
    <row r="79" spans="1:6">
      <c r="A79" s="36"/>
      <c r="B79" s="32"/>
      <c r="C79" s="32"/>
      <c r="D79" s="26"/>
      <c r="E79" s="25"/>
      <c r="F79" s="25"/>
    </row>
    <row r="80" spans="1:6" ht="14.4">
      <c r="A80" s="36"/>
      <c r="B80" s="32"/>
      <c r="C80" s="32"/>
      <c r="D80" s="29" t="s">
        <v>123</v>
      </c>
      <c r="E80" s="28">
        <f>E58+E78</f>
        <v>6410409.9300000016</v>
      </c>
      <c r="F80" s="28">
        <f>F58+F78</f>
        <v>6198991.7799999993</v>
      </c>
    </row>
    <row r="81" spans="1:8">
      <c r="A81" s="37"/>
      <c r="B81" s="38"/>
      <c r="C81" s="38"/>
      <c r="D81" s="39"/>
      <c r="E81" s="39"/>
      <c r="F81" s="39"/>
    </row>
    <row r="82" spans="1:8">
      <c r="A82" s="6"/>
      <c r="D82" s="6"/>
    </row>
    <row r="83" spans="1:8">
      <c r="A83" s="6"/>
      <c r="D83" s="6"/>
    </row>
    <row r="84" spans="1:8">
      <c r="A84" s="83" t="s">
        <v>288</v>
      </c>
      <c r="D84" s="83" t="s">
        <v>646</v>
      </c>
    </row>
    <row r="85" spans="1:8">
      <c r="A85" s="83" t="s">
        <v>528</v>
      </c>
      <c r="D85" s="83" t="s">
        <v>647</v>
      </c>
    </row>
    <row r="86" spans="1:8">
      <c r="A86" s="83" t="s">
        <v>286</v>
      </c>
      <c r="D86" s="83" t="s">
        <v>645</v>
      </c>
    </row>
    <row r="87" spans="1:8">
      <c r="A87" s="6"/>
      <c r="D87" s="6"/>
    </row>
    <row r="88" spans="1:8">
      <c r="A88" s="6"/>
      <c r="D88" s="6"/>
    </row>
    <row r="89" spans="1:8">
      <c r="A89" s="6"/>
      <c r="D89" s="6"/>
      <c r="H89" s="7"/>
    </row>
    <row r="90" spans="1:8">
      <c r="A90" s="6"/>
      <c r="D90" s="6"/>
    </row>
    <row r="91" spans="1:8">
      <c r="A91" s="6"/>
      <c r="D91" s="6"/>
    </row>
    <row r="92" spans="1:8">
      <c r="A92" s="6"/>
      <c r="D92" s="6"/>
    </row>
    <row r="93" spans="1:8">
      <c r="A93" s="6"/>
      <c r="D93" s="6"/>
    </row>
    <row r="94" spans="1:8">
      <c r="A94" s="6"/>
      <c r="D94" s="6"/>
      <c r="F94" s="12"/>
    </row>
    <row r="95" spans="1:8">
      <c r="A95" s="6"/>
      <c r="D95" s="6"/>
    </row>
    <row r="96" spans="1:8">
      <c r="A96" s="6"/>
      <c r="D96" s="6"/>
    </row>
    <row r="97" spans="1:4">
      <c r="A97" s="6"/>
      <c r="D97" s="6"/>
    </row>
    <row r="98" spans="1:4">
      <c r="A98" s="6"/>
      <c r="D98" s="6"/>
    </row>
    <row r="99" spans="1:4">
      <c r="A99" s="6"/>
      <c r="D99" s="6"/>
    </row>
    <row r="100" spans="1:4">
      <c r="A100" s="6"/>
      <c r="D100" s="6"/>
    </row>
    <row r="101" spans="1:4">
      <c r="A101" s="6"/>
      <c r="D101" s="6"/>
    </row>
    <row r="102" spans="1:4">
      <c r="A102" s="6"/>
      <c r="D102" s="6"/>
    </row>
    <row r="103" spans="1:4">
      <c r="A103" s="6"/>
      <c r="D103" s="6"/>
    </row>
    <row r="104" spans="1:4">
      <c r="A104" s="6"/>
      <c r="D104" s="6"/>
    </row>
    <row r="105" spans="1:4">
      <c r="A105" s="6"/>
      <c r="D105" s="6"/>
    </row>
    <row r="106" spans="1:4">
      <c r="A106" s="6"/>
      <c r="D106" s="6"/>
    </row>
    <row r="107" spans="1:4">
      <c r="A107" s="6"/>
      <c r="D107" s="6"/>
    </row>
    <row r="108" spans="1:4">
      <c r="A108" s="6"/>
      <c r="D108" s="6"/>
    </row>
    <row r="109" spans="1:4">
      <c r="A109" s="6"/>
      <c r="D109" s="6"/>
    </row>
    <row r="110" spans="1:4">
      <c r="A110" s="6"/>
      <c r="D110" s="6"/>
    </row>
    <row r="111" spans="1:4">
      <c r="A111" s="6"/>
      <c r="D111" s="6"/>
    </row>
    <row r="112" spans="1:4">
      <c r="A112" s="6"/>
      <c r="D112" s="6"/>
    </row>
    <row r="113" spans="1:4">
      <c r="A113" s="6"/>
      <c r="D113" s="6"/>
    </row>
  </sheetData>
  <mergeCells count="4">
    <mergeCell ref="A1:F1"/>
    <mergeCell ref="A2:F2"/>
    <mergeCell ref="A3:F3"/>
    <mergeCell ref="A4:F4"/>
  </mergeCells>
  <dataValidations disablePrompts="1" count="3">
    <dataValidation type="decimal" allowBlank="1" showInputMessage="1" showErrorMessage="1" sqref="E41:F41 E77:F80 E46:F46 B16:C16 B24:C24 B30:C30 B37:C37 B40:C40 B58:C61 B8:C8 E8:F8 E18:F18 E22:F22 E26:F26 E30:F30 E37:F37 E55:F62 E66:F67 E73:F74 B45:C48">
      <formula1>-1.79769313486231E+100</formula1>
      <formula2>1.79769313486231E+100</formula2>
    </dataValidation>
    <dataValidation allowBlank="1" showInputMessage="1" showErrorMessage="1" prompt="20XN (d)" sqref="B5 E5"/>
    <dataValidation allowBlank="1" showInputMessage="1" showErrorMessage="1" prompt="31 de diciembre de 20XN-1 (e)" sqref="C5 F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A2" sqref="A2:H46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209" t="s">
        <v>280</v>
      </c>
      <c r="B1" s="209"/>
      <c r="C1" s="209"/>
      <c r="D1" s="209"/>
      <c r="E1" s="209"/>
      <c r="F1" s="209"/>
      <c r="G1" s="209"/>
      <c r="H1" s="209"/>
    </row>
    <row r="2" spans="1:9" ht="46.2" customHeight="1">
      <c r="A2" s="197" t="s">
        <v>294</v>
      </c>
      <c r="B2" s="198"/>
      <c r="C2" s="198"/>
      <c r="D2" s="198"/>
      <c r="E2" s="198"/>
      <c r="F2" s="198"/>
      <c r="G2" s="198"/>
      <c r="H2" s="199"/>
    </row>
    <row r="3" spans="1:9" ht="14.4">
      <c r="A3" s="200" t="s">
        <v>513</v>
      </c>
      <c r="B3" s="201"/>
      <c r="C3" s="201"/>
      <c r="D3" s="201"/>
      <c r="E3" s="201"/>
      <c r="F3" s="201"/>
      <c r="G3" s="201"/>
      <c r="H3" s="202"/>
    </row>
    <row r="4" spans="1:9" ht="14.4">
      <c r="A4" s="203" t="s">
        <v>514</v>
      </c>
      <c r="B4" s="204"/>
      <c r="C4" s="204"/>
      <c r="D4" s="204"/>
      <c r="E4" s="204"/>
      <c r="F4" s="204"/>
      <c r="G4" s="204"/>
      <c r="H4" s="205"/>
    </row>
    <row r="5" spans="1:9" ht="14.4">
      <c r="A5" s="206" t="s">
        <v>296</v>
      </c>
      <c r="B5" s="207"/>
      <c r="C5" s="207"/>
      <c r="D5" s="207"/>
      <c r="E5" s="207"/>
      <c r="F5" s="207"/>
      <c r="G5" s="207"/>
      <c r="H5" s="208"/>
    </row>
    <row r="6" spans="1:9" ht="57.6">
      <c r="A6" s="89" t="s">
        <v>147</v>
      </c>
      <c r="B6" s="90" t="s">
        <v>515</v>
      </c>
      <c r="C6" s="89" t="s">
        <v>148</v>
      </c>
      <c r="D6" s="89" t="s">
        <v>149</v>
      </c>
      <c r="E6" s="89" t="s">
        <v>150</v>
      </c>
      <c r="F6" s="89" t="s">
        <v>151</v>
      </c>
      <c r="G6" s="89" t="s">
        <v>152</v>
      </c>
      <c r="H6" s="82" t="s">
        <v>153</v>
      </c>
    </row>
    <row r="7" spans="1:9">
      <c r="A7" s="36"/>
      <c r="B7" s="36"/>
      <c r="C7" s="36"/>
      <c r="D7" s="36"/>
      <c r="E7" s="36"/>
      <c r="F7" s="36"/>
      <c r="G7" s="36"/>
      <c r="H7" s="36"/>
    </row>
    <row r="8" spans="1:9" ht="14.4">
      <c r="A8" s="91" t="s">
        <v>124</v>
      </c>
      <c r="B8" s="28">
        <f>B9+B13</f>
        <v>0</v>
      </c>
      <c r="C8" s="28">
        <f>C9+C13</f>
        <v>0</v>
      </c>
      <c r="D8" s="28">
        <f t="shared" ref="D8:H8" si="0">D9+D13</f>
        <v>0</v>
      </c>
      <c r="E8" s="28">
        <f t="shared" si="0"/>
        <v>0</v>
      </c>
      <c r="F8" s="28">
        <f>F9+F13</f>
        <v>0</v>
      </c>
      <c r="G8" s="28">
        <f t="shared" si="0"/>
        <v>0</v>
      </c>
      <c r="H8" s="28">
        <f t="shared" si="0"/>
        <v>0</v>
      </c>
    </row>
    <row r="9" spans="1:9">
      <c r="A9" s="92" t="s">
        <v>125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ht="14.4">
      <c r="A10" s="93" t="s">
        <v>126</v>
      </c>
      <c r="B10" s="20"/>
      <c r="C10" s="20"/>
      <c r="D10" s="88">
        <v>0</v>
      </c>
      <c r="E10" s="20"/>
      <c r="F10" s="88">
        <v>0</v>
      </c>
      <c r="G10" s="20"/>
      <c r="H10" s="20"/>
      <c r="I10" t="s">
        <v>291</v>
      </c>
    </row>
    <row r="11" spans="1:9">
      <c r="A11" s="93" t="s">
        <v>127</v>
      </c>
      <c r="B11" s="20"/>
      <c r="C11" s="20"/>
      <c r="D11" s="20"/>
      <c r="E11" s="20"/>
      <c r="F11" s="20">
        <f>B11+C11-D11+E11</f>
        <v>0</v>
      </c>
      <c r="G11" s="20"/>
      <c r="H11" s="20"/>
    </row>
    <row r="12" spans="1:9">
      <c r="A12" s="93" t="s">
        <v>128</v>
      </c>
      <c r="B12" s="20"/>
      <c r="C12" s="20"/>
      <c r="D12" s="20"/>
      <c r="E12" s="20"/>
      <c r="F12" s="20">
        <f>B12+C12-D12+E12</f>
        <v>0</v>
      </c>
      <c r="G12" s="20"/>
      <c r="H12" s="20"/>
    </row>
    <row r="13" spans="1:9">
      <c r="A13" s="92" t="s">
        <v>129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ht="14.4">
      <c r="A14" s="93" t="s">
        <v>130</v>
      </c>
      <c r="B14" s="88">
        <v>0</v>
      </c>
      <c r="C14" s="88">
        <v>0</v>
      </c>
      <c r="D14" s="20"/>
      <c r="E14" s="20"/>
      <c r="F14" s="20">
        <f>B14+C14-D14+E14</f>
        <v>0</v>
      </c>
      <c r="G14" s="20"/>
      <c r="H14" s="20"/>
    </row>
    <row r="15" spans="1:9" ht="14.4">
      <c r="A15" s="93" t="s">
        <v>131</v>
      </c>
      <c r="B15" s="88">
        <v>0</v>
      </c>
      <c r="C15" s="88">
        <v>0</v>
      </c>
      <c r="D15" s="20"/>
      <c r="E15" s="20"/>
      <c r="F15" s="20">
        <f>B15+C15-D15+E15</f>
        <v>0</v>
      </c>
      <c r="G15" s="20"/>
      <c r="H15" s="20"/>
    </row>
    <row r="16" spans="1:9" ht="14.4">
      <c r="A16" s="93" t="s">
        <v>132</v>
      </c>
      <c r="B16" s="88">
        <v>0</v>
      </c>
      <c r="C16" s="88">
        <v>0</v>
      </c>
      <c r="D16" s="20"/>
      <c r="E16" s="20"/>
      <c r="F16" s="20">
        <f>B16+C16-D16+E16</f>
        <v>0</v>
      </c>
      <c r="G16" s="20"/>
      <c r="H16" s="20"/>
    </row>
    <row r="17" spans="1:8">
      <c r="A17" s="17"/>
      <c r="B17" s="94"/>
      <c r="C17" s="94"/>
      <c r="D17" s="94"/>
      <c r="E17" s="94"/>
      <c r="F17" s="94"/>
      <c r="G17" s="94"/>
      <c r="H17" s="94"/>
    </row>
    <row r="18" spans="1:8" ht="14.4">
      <c r="A18" s="91" t="s">
        <v>133</v>
      </c>
      <c r="B18" s="28"/>
      <c r="C18" s="95"/>
      <c r="D18" s="95"/>
      <c r="E18" s="95"/>
      <c r="F18" s="28">
        <f t="shared" ref="F18" si="4">B18+C18-D18+E18</f>
        <v>0</v>
      </c>
      <c r="G18" s="95"/>
      <c r="H18" s="95"/>
    </row>
    <row r="19" spans="1:8">
      <c r="A19" s="14"/>
      <c r="B19" s="96"/>
      <c r="C19" s="96"/>
      <c r="D19" s="96"/>
      <c r="E19" s="96"/>
      <c r="F19" s="96"/>
      <c r="G19" s="96"/>
      <c r="H19" s="96"/>
    </row>
    <row r="20" spans="1:8" ht="14.4">
      <c r="A20" s="91" t="s">
        <v>134</v>
      </c>
      <c r="B20" s="28">
        <f>B8+B18</f>
        <v>0</v>
      </c>
      <c r="C20" s="28">
        <f t="shared" ref="C20:H20" si="5">C8+C18</f>
        <v>0</v>
      </c>
      <c r="D20" s="28">
        <f t="shared" si="5"/>
        <v>0</v>
      </c>
      <c r="E20" s="28">
        <f t="shared" si="5"/>
        <v>0</v>
      </c>
      <c r="F20" s="28">
        <f>F8+F18</f>
        <v>0</v>
      </c>
      <c r="G20" s="28">
        <f t="shared" si="5"/>
        <v>0</v>
      </c>
      <c r="H20" s="28">
        <f t="shared" si="5"/>
        <v>0</v>
      </c>
    </row>
    <row r="21" spans="1:8">
      <c r="A21" s="17"/>
      <c r="B21" s="25"/>
      <c r="C21" s="25"/>
      <c r="D21" s="25"/>
      <c r="E21" s="25"/>
      <c r="F21" s="25"/>
      <c r="G21" s="25"/>
      <c r="H21" s="25"/>
    </row>
    <row r="22" spans="1:8" ht="16.2">
      <c r="A22" s="91" t="s">
        <v>516</v>
      </c>
      <c r="B22" s="28">
        <f t="shared" ref="B22:H22" si="6">SUM(B23:B25)</f>
        <v>0</v>
      </c>
      <c r="C22" s="28">
        <f t="shared" si="6"/>
        <v>0</v>
      </c>
      <c r="D22" s="28">
        <f t="shared" si="6"/>
        <v>0</v>
      </c>
      <c r="E22" s="28">
        <f t="shared" si="6"/>
        <v>0</v>
      </c>
      <c r="F22" s="28">
        <f t="shared" si="6"/>
        <v>0</v>
      </c>
      <c r="G22" s="28">
        <f t="shared" si="6"/>
        <v>0</v>
      </c>
      <c r="H22" s="28">
        <f t="shared" si="6"/>
        <v>0</v>
      </c>
    </row>
    <row r="23" spans="1:8">
      <c r="A23" s="97" t="s">
        <v>135</v>
      </c>
      <c r="B23" s="20"/>
      <c r="C23" s="20"/>
      <c r="D23" s="20"/>
      <c r="E23" s="20"/>
      <c r="F23" s="20">
        <f>B23+C23-D23+E23</f>
        <v>0</v>
      </c>
      <c r="G23" s="20"/>
      <c r="H23" s="20"/>
    </row>
    <row r="24" spans="1:8">
      <c r="A24" s="97" t="s">
        <v>136</v>
      </c>
      <c r="B24" s="20"/>
      <c r="C24" s="20"/>
      <c r="D24" s="20"/>
      <c r="E24" s="20"/>
      <c r="F24" s="20">
        <f>B24+C24-D24+E24</f>
        <v>0</v>
      </c>
      <c r="G24" s="20"/>
      <c r="H24" s="20"/>
    </row>
    <row r="25" spans="1:8">
      <c r="A25" s="97" t="s">
        <v>137</v>
      </c>
      <c r="B25" s="20"/>
      <c r="C25" s="20"/>
      <c r="D25" s="20"/>
      <c r="E25" s="20"/>
      <c r="F25" s="20">
        <f>B25+C25-D25+E25</f>
        <v>0</v>
      </c>
      <c r="G25" s="20"/>
      <c r="H25" s="20"/>
    </row>
    <row r="26" spans="1:8" ht="14.4">
      <c r="A26" s="98" t="s">
        <v>508</v>
      </c>
      <c r="B26" s="25"/>
      <c r="C26" s="25"/>
      <c r="D26" s="25"/>
      <c r="E26" s="25"/>
      <c r="F26" s="25"/>
      <c r="G26" s="25"/>
      <c r="H26" s="25"/>
    </row>
    <row r="27" spans="1:8" ht="16.2">
      <c r="A27" s="91" t="s">
        <v>517</v>
      </c>
      <c r="B27" s="28">
        <f>SUM(B28:B30)</f>
        <v>0</v>
      </c>
      <c r="C27" s="28">
        <f t="shared" ref="C27:H27" si="7">SUM(C28:C30)</f>
        <v>0</v>
      </c>
      <c r="D27" s="28">
        <f t="shared" si="7"/>
        <v>0</v>
      </c>
      <c r="E27" s="28">
        <f t="shared" si="7"/>
        <v>0</v>
      </c>
      <c r="F27" s="28">
        <f t="shared" si="7"/>
        <v>0</v>
      </c>
      <c r="G27" s="28">
        <f t="shared" si="7"/>
        <v>0</v>
      </c>
      <c r="H27" s="28">
        <f t="shared" si="7"/>
        <v>0</v>
      </c>
    </row>
    <row r="28" spans="1:8" ht="13.2" customHeight="1">
      <c r="A28" s="97" t="s">
        <v>138</v>
      </c>
      <c r="B28" s="20"/>
      <c r="C28" s="20"/>
      <c r="D28" s="20"/>
      <c r="E28" s="20"/>
      <c r="F28" s="20">
        <f>B28+C28-D28+E28</f>
        <v>0</v>
      </c>
      <c r="G28" s="20"/>
      <c r="H28" s="20"/>
    </row>
    <row r="29" spans="1:8" ht="13.2" customHeight="1">
      <c r="A29" s="97" t="s">
        <v>139</v>
      </c>
      <c r="B29" s="20"/>
      <c r="C29" s="20"/>
      <c r="D29" s="20"/>
      <c r="E29" s="20"/>
      <c r="F29" s="20">
        <f>B29+C29-D29+E29</f>
        <v>0</v>
      </c>
      <c r="G29" s="20"/>
      <c r="H29" s="20"/>
    </row>
    <row r="30" spans="1:8">
      <c r="A30" s="97" t="s">
        <v>140</v>
      </c>
      <c r="B30" s="20"/>
      <c r="C30" s="20"/>
      <c r="D30" s="20"/>
      <c r="E30" s="20"/>
      <c r="F30" s="20">
        <f>B30+C30-D30+E30</f>
        <v>0</v>
      </c>
      <c r="G30" s="20"/>
      <c r="H30" s="20"/>
    </row>
    <row r="31" spans="1:8" ht="14.4">
      <c r="A31" s="99" t="s">
        <v>508</v>
      </c>
      <c r="B31" s="100"/>
      <c r="C31" s="100"/>
      <c r="D31" s="100"/>
      <c r="E31" s="100"/>
      <c r="F31" s="100"/>
      <c r="G31" s="100"/>
      <c r="H31" s="100"/>
    </row>
    <row r="32" spans="1:8">
      <c r="A32" s="52"/>
    </row>
    <row r="33" spans="1:8" ht="13.2" customHeight="1">
      <c r="A33" s="210" t="s">
        <v>518</v>
      </c>
      <c r="B33" s="210"/>
      <c r="C33" s="210"/>
      <c r="D33" s="210"/>
      <c r="E33" s="210"/>
      <c r="F33" s="210"/>
      <c r="G33" s="210"/>
      <c r="H33" s="210"/>
    </row>
    <row r="34" spans="1:8" ht="13.2" customHeight="1">
      <c r="A34" s="210"/>
      <c r="B34" s="210"/>
      <c r="C34" s="210"/>
      <c r="D34" s="210"/>
      <c r="E34" s="210"/>
      <c r="F34" s="210"/>
      <c r="G34" s="210"/>
      <c r="H34" s="210"/>
    </row>
    <row r="35" spans="1:8" ht="13.2" customHeight="1">
      <c r="A35" s="210"/>
      <c r="B35" s="210"/>
      <c r="C35" s="210"/>
      <c r="D35" s="210"/>
      <c r="E35" s="210"/>
      <c r="F35" s="210"/>
      <c r="G35" s="210"/>
      <c r="H35" s="210"/>
    </row>
    <row r="36" spans="1:8" ht="13.2" customHeight="1">
      <c r="A36" s="210"/>
      <c r="B36" s="210"/>
      <c r="C36" s="210"/>
      <c r="D36" s="210"/>
      <c r="E36" s="210"/>
      <c r="F36" s="210"/>
      <c r="G36" s="210"/>
      <c r="H36" s="210"/>
    </row>
    <row r="37" spans="1:8" ht="13.2" customHeight="1">
      <c r="A37" s="210"/>
      <c r="B37" s="210"/>
      <c r="C37" s="210"/>
      <c r="D37" s="210"/>
      <c r="E37" s="210"/>
      <c r="F37" s="210"/>
      <c r="G37" s="210"/>
      <c r="H37" s="210"/>
    </row>
    <row r="38" spans="1:8">
      <c r="A38" s="52"/>
    </row>
    <row r="39" spans="1:8" ht="28.8">
      <c r="A39" s="89" t="s">
        <v>141</v>
      </c>
      <c r="B39" s="89" t="s">
        <v>519</v>
      </c>
      <c r="C39" s="89" t="s">
        <v>520</v>
      </c>
      <c r="D39" s="89" t="s">
        <v>521</v>
      </c>
      <c r="E39" s="89" t="s">
        <v>142</v>
      </c>
      <c r="F39" s="82" t="s">
        <v>522</v>
      </c>
    </row>
    <row r="40" spans="1:8">
      <c r="A40" s="14"/>
      <c r="B40" s="101"/>
      <c r="C40" s="101"/>
      <c r="D40" s="101"/>
      <c r="E40" s="101"/>
      <c r="F40" s="101"/>
    </row>
    <row r="41" spans="1:8" ht="14.4">
      <c r="A41" s="91" t="s">
        <v>143</v>
      </c>
      <c r="B41" s="102">
        <f>SUM(B42:B45)</f>
        <v>0</v>
      </c>
      <c r="C41" s="102">
        <f t="shared" ref="C41:F41" si="8">SUM(C42:C45)</f>
        <v>0</v>
      </c>
      <c r="D41" s="102">
        <f t="shared" si="8"/>
        <v>0</v>
      </c>
      <c r="E41" s="102">
        <f t="shared" si="8"/>
        <v>0</v>
      </c>
      <c r="F41" s="102">
        <f t="shared" si="8"/>
        <v>0</v>
      </c>
    </row>
    <row r="42" spans="1:8">
      <c r="A42" s="97" t="s">
        <v>144</v>
      </c>
      <c r="B42" s="103"/>
      <c r="C42" s="103"/>
      <c r="D42" s="103"/>
      <c r="E42" s="103"/>
      <c r="F42" s="103"/>
      <c r="G42" s="104"/>
      <c r="H42" s="104"/>
    </row>
    <row r="43" spans="1:8">
      <c r="A43" s="97" t="s">
        <v>145</v>
      </c>
      <c r="B43" s="103"/>
      <c r="C43" s="103"/>
      <c r="D43" s="103"/>
      <c r="E43" s="103"/>
      <c r="F43" s="103"/>
      <c r="G43" s="104"/>
      <c r="H43" s="104"/>
    </row>
    <row r="44" spans="1:8">
      <c r="A44" s="97" t="s">
        <v>146</v>
      </c>
      <c r="B44" s="103"/>
      <c r="C44" s="103"/>
      <c r="D44" s="103"/>
      <c r="E44" s="103"/>
      <c r="F44" s="103"/>
      <c r="G44" s="104"/>
      <c r="H44" s="104"/>
    </row>
    <row r="45" spans="1:8" ht="14.4">
      <c r="A45" s="105" t="s">
        <v>508</v>
      </c>
      <c r="B45" s="37"/>
      <c r="C45" s="37"/>
      <c r="D45" s="37"/>
      <c r="E45" s="37"/>
      <c r="F45" s="37"/>
    </row>
    <row r="65" spans="1:8">
      <c r="A65" s="2"/>
      <c r="B65" s="2"/>
      <c r="C65" s="2"/>
      <c r="D65" s="2"/>
      <c r="E65" s="2"/>
      <c r="F65" s="2"/>
      <c r="G65" s="2"/>
      <c r="H65" s="2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selection activeCell="A28" sqref="A28:B28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>
      <c r="A1" s="212" t="s">
        <v>281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2" ht="53.4" customHeight="1">
      <c r="A2" s="197" t="s">
        <v>294</v>
      </c>
      <c r="B2" s="198"/>
      <c r="C2" s="198"/>
      <c r="D2" s="198"/>
      <c r="E2" s="198"/>
      <c r="F2" s="198"/>
      <c r="G2" s="198"/>
      <c r="H2" s="198"/>
      <c r="I2" s="198"/>
      <c r="J2" s="198"/>
      <c r="K2" s="199"/>
    </row>
    <row r="3" spans="1:12" ht="14.4">
      <c r="A3" s="200" t="s">
        <v>523</v>
      </c>
      <c r="B3" s="201"/>
      <c r="C3" s="201"/>
      <c r="D3" s="201"/>
      <c r="E3" s="201"/>
      <c r="F3" s="201"/>
      <c r="G3" s="201"/>
      <c r="H3" s="201"/>
      <c r="I3" s="201"/>
      <c r="J3" s="201"/>
      <c r="K3" s="202"/>
    </row>
    <row r="4" spans="1:12" ht="14.4">
      <c r="A4" s="203" t="s">
        <v>524</v>
      </c>
      <c r="B4" s="204"/>
      <c r="C4" s="204"/>
      <c r="D4" s="204"/>
      <c r="E4" s="204"/>
      <c r="F4" s="204"/>
      <c r="G4" s="204"/>
      <c r="H4" s="204"/>
      <c r="I4" s="204"/>
      <c r="J4" s="204"/>
      <c r="K4" s="205"/>
      <c r="L4" s="2"/>
    </row>
    <row r="5" spans="1:12" ht="14.4">
      <c r="A5" s="200" t="s">
        <v>296</v>
      </c>
      <c r="B5" s="201"/>
      <c r="C5" s="201"/>
      <c r="D5" s="201"/>
      <c r="E5" s="201"/>
      <c r="F5" s="201"/>
      <c r="G5" s="201"/>
      <c r="H5" s="201"/>
      <c r="I5" s="201"/>
      <c r="J5" s="201"/>
      <c r="K5" s="202"/>
      <c r="L5" s="2"/>
    </row>
    <row r="6" spans="1:12" ht="72">
      <c r="A6" s="82" t="s">
        <v>165</v>
      </c>
      <c r="B6" s="82" t="s">
        <v>166</v>
      </c>
      <c r="C6" s="82" t="s">
        <v>167</v>
      </c>
      <c r="D6" s="82" t="s">
        <v>168</v>
      </c>
      <c r="E6" s="82" t="s">
        <v>169</v>
      </c>
      <c r="F6" s="82" t="s">
        <v>170</v>
      </c>
      <c r="G6" s="82" t="s">
        <v>171</v>
      </c>
      <c r="H6" s="82" t="s">
        <v>172</v>
      </c>
      <c r="I6" s="86" t="s">
        <v>525</v>
      </c>
      <c r="J6" s="86" t="s">
        <v>526</v>
      </c>
      <c r="K6" s="86" t="s">
        <v>527</v>
      </c>
      <c r="L6" s="2"/>
    </row>
    <row r="7" spans="1:12">
      <c r="A7" s="106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2"/>
    </row>
    <row r="8" spans="1:12" ht="14.4">
      <c r="A8" s="16" t="s">
        <v>154</v>
      </c>
      <c r="B8" s="107"/>
      <c r="C8" s="107"/>
      <c r="D8" s="107"/>
      <c r="E8" s="53">
        <f>SUM(E9:E12)</f>
        <v>0</v>
      </c>
      <c r="F8" s="107"/>
      <c r="G8" s="53">
        <f>SUM(G9:G12)</f>
        <v>0</v>
      </c>
      <c r="H8" s="53">
        <f>SUM(H9:H12)</f>
        <v>0</v>
      </c>
      <c r="I8" s="53">
        <f>SUM(I9:I12)</f>
        <v>0</v>
      </c>
      <c r="J8" s="53">
        <f>SUM(J9:J12)</f>
        <v>0</v>
      </c>
      <c r="K8" s="53">
        <f>SUM(K9:K12)</f>
        <v>0</v>
      </c>
      <c r="L8" s="2"/>
    </row>
    <row r="9" spans="1:12">
      <c r="A9" s="108" t="s">
        <v>155</v>
      </c>
      <c r="B9" s="109"/>
      <c r="C9" s="109"/>
      <c r="D9" s="109"/>
      <c r="E9" s="57"/>
      <c r="F9" s="103"/>
      <c r="G9" s="57"/>
      <c r="H9" s="57"/>
      <c r="I9" s="57"/>
      <c r="J9" s="57"/>
      <c r="K9" s="57">
        <v>0</v>
      </c>
      <c r="L9" s="2"/>
    </row>
    <row r="10" spans="1:12">
      <c r="A10" s="108" t="s">
        <v>156</v>
      </c>
      <c r="B10" s="109"/>
      <c r="C10" s="109"/>
      <c r="D10" s="109"/>
      <c r="E10" s="57"/>
      <c r="F10" s="103"/>
      <c r="G10" s="57"/>
      <c r="H10" s="57"/>
      <c r="I10" s="57"/>
      <c r="J10" s="57"/>
      <c r="K10" s="57">
        <v>0</v>
      </c>
      <c r="L10" s="2"/>
    </row>
    <row r="11" spans="1:12">
      <c r="A11" s="108" t="s">
        <v>157</v>
      </c>
      <c r="B11" s="109"/>
      <c r="C11" s="109"/>
      <c r="D11" s="109"/>
      <c r="E11" s="57"/>
      <c r="F11" s="103"/>
      <c r="G11" s="57"/>
      <c r="H11" s="57"/>
      <c r="I11" s="57"/>
      <c r="J11" s="57"/>
      <c r="K11" s="57">
        <v>0</v>
      </c>
      <c r="L11" s="2"/>
    </row>
    <row r="12" spans="1:12">
      <c r="A12" s="108" t="s">
        <v>158</v>
      </c>
      <c r="B12" s="109"/>
      <c r="C12" s="109"/>
      <c r="D12" s="109"/>
      <c r="E12" s="57"/>
      <c r="F12" s="103"/>
      <c r="G12" s="57"/>
      <c r="H12" s="57"/>
      <c r="I12" s="57"/>
      <c r="J12" s="57"/>
      <c r="K12" s="57">
        <v>0</v>
      </c>
      <c r="L12" s="2"/>
    </row>
    <row r="13" spans="1:12" ht="14.4">
      <c r="A13" s="110" t="s">
        <v>508</v>
      </c>
      <c r="B13" s="111"/>
      <c r="C13" s="111"/>
      <c r="D13" s="111"/>
      <c r="E13" s="54"/>
      <c r="F13" s="17"/>
      <c r="G13" s="54"/>
      <c r="H13" s="54"/>
      <c r="I13" s="54"/>
      <c r="J13" s="54"/>
      <c r="K13" s="54"/>
      <c r="L13" s="2"/>
    </row>
    <row r="14" spans="1:12" ht="14.4">
      <c r="A14" s="16" t="s">
        <v>159</v>
      </c>
      <c r="B14" s="107"/>
      <c r="C14" s="107"/>
      <c r="D14" s="107"/>
      <c r="E14" s="53">
        <f>SUM(E15:E18)</f>
        <v>0</v>
      </c>
      <c r="F14" s="107"/>
      <c r="G14" s="53">
        <f>SUM(G15:G18)</f>
        <v>0</v>
      </c>
      <c r="H14" s="53">
        <f>SUM(H15:H18)</f>
        <v>0</v>
      </c>
      <c r="I14" s="53">
        <f>SUM(I15:I18)</f>
        <v>0</v>
      </c>
      <c r="J14" s="53">
        <f>SUM(J15:J18)</f>
        <v>0</v>
      </c>
      <c r="K14" s="53">
        <f>SUM(K15:K18)</f>
        <v>0</v>
      </c>
      <c r="L14" s="2"/>
    </row>
    <row r="15" spans="1:12">
      <c r="A15" s="108" t="s">
        <v>160</v>
      </c>
      <c r="B15" s="109"/>
      <c r="C15" s="109"/>
      <c r="D15" s="109"/>
      <c r="E15" s="57"/>
      <c r="F15" s="103"/>
      <c r="G15" s="57"/>
      <c r="H15" s="57"/>
      <c r="I15" s="57"/>
      <c r="J15" s="57"/>
      <c r="K15" s="57">
        <v>0</v>
      </c>
      <c r="L15" s="2"/>
    </row>
    <row r="16" spans="1:12">
      <c r="A16" s="108" t="s">
        <v>161</v>
      </c>
      <c r="B16" s="109"/>
      <c r="C16" s="109"/>
      <c r="D16" s="109"/>
      <c r="E16" s="57"/>
      <c r="F16" s="103"/>
      <c r="G16" s="57"/>
      <c r="H16" s="57"/>
      <c r="I16" s="57"/>
      <c r="J16" s="57"/>
      <c r="K16" s="57">
        <v>0</v>
      </c>
      <c r="L16" s="2"/>
    </row>
    <row r="17" spans="1:12">
      <c r="A17" s="108" t="s">
        <v>162</v>
      </c>
      <c r="B17" s="109"/>
      <c r="C17" s="109"/>
      <c r="D17" s="109"/>
      <c r="E17" s="57"/>
      <c r="F17" s="103"/>
      <c r="G17" s="57"/>
      <c r="H17" s="57"/>
      <c r="I17" s="57"/>
      <c r="J17" s="57"/>
      <c r="K17" s="57">
        <v>0</v>
      </c>
      <c r="L17" s="2"/>
    </row>
    <row r="18" spans="1:12">
      <c r="A18" s="108" t="s">
        <v>163</v>
      </c>
      <c r="B18" s="109"/>
      <c r="C18" s="109"/>
      <c r="D18" s="109"/>
      <c r="E18" s="57"/>
      <c r="F18" s="103"/>
      <c r="G18" s="57"/>
      <c r="H18" s="57"/>
      <c r="I18" s="57"/>
      <c r="J18" s="57"/>
      <c r="K18" s="57">
        <v>0</v>
      </c>
      <c r="L18" s="2"/>
    </row>
    <row r="19" spans="1:12" ht="14.4">
      <c r="A19" s="110" t="s">
        <v>508</v>
      </c>
      <c r="B19" s="111"/>
      <c r="C19" s="111"/>
      <c r="D19" s="111"/>
      <c r="E19" s="54"/>
      <c r="F19" s="17"/>
      <c r="G19" s="54"/>
      <c r="H19" s="54"/>
      <c r="I19" s="54"/>
      <c r="J19" s="54"/>
      <c r="K19" s="54"/>
    </row>
    <row r="20" spans="1:12" ht="14.4">
      <c r="A20" s="16" t="s">
        <v>164</v>
      </c>
      <c r="B20" s="107"/>
      <c r="C20" s="107"/>
      <c r="D20" s="107"/>
      <c r="E20" s="53">
        <f>E8+E14</f>
        <v>0</v>
      </c>
      <c r="F20" s="107"/>
      <c r="G20" s="53">
        <f>G8+G14</f>
        <v>0</v>
      </c>
      <c r="H20" s="53">
        <f>H8+H14</f>
        <v>0</v>
      </c>
      <c r="I20" s="53">
        <f>I8+I14</f>
        <v>0</v>
      </c>
      <c r="J20" s="53">
        <f>J8+J14</f>
        <v>0</v>
      </c>
      <c r="K20" s="53">
        <f>K8+K14</f>
        <v>0</v>
      </c>
    </row>
    <row r="21" spans="1:12">
      <c r="A21" s="55"/>
      <c r="B21" s="112"/>
      <c r="C21" s="112"/>
      <c r="D21" s="112"/>
      <c r="E21" s="112"/>
      <c r="F21" s="112"/>
      <c r="G21" s="68"/>
      <c r="H21" s="68"/>
      <c r="I21" s="68"/>
      <c r="J21" s="68"/>
      <c r="K21" s="68"/>
    </row>
    <row r="26" spans="1:12">
      <c r="A26" s="211" t="s">
        <v>288</v>
      </c>
      <c r="B26" s="211"/>
      <c r="E26" s="211" t="s">
        <v>284</v>
      </c>
      <c r="F26" s="211"/>
      <c r="G26" s="211"/>
    </row>
    <row r="27" spans="1:12">
      <c r="A27" s="211" t="s">
        <v>528</v>
      </c>
      <c r="B27" s="211"/>
      <c r="E27" s="211" t="s">
        <v>285</v>
      </c>
      <c r="F27" s="211"/>
      <c r="G27" s="211"/>
    </row>
    <row r="28" spans="1:12">
      <c r="A28" s="211" t="s">
        <v>286</v>
      </c>
      <c r="B28" s="211"/>
      <c r="E28" s="11" t="s">
        <v>287</v>
      </c>
      <c r="F28" s="11"/>
      <c r="G28" s="11"/>
    </row>
  </sheetData>
  <mergeCells count="10">
    <mergeCell ref="A28:B28"/>
    <mergeCell ref="A1:K1"/>
    <mergeCell ref="A2:K2"/>
    <mergeCell ref="A26:B26"/>
    <mergeCell ref="E26:G26"/>
    <mergeCell ref="A27:B27"/>
    <mergeCell ref="E27:G27"/>
    <mergeCell ref="A3:K3"/>
    <mergeCell ref="A4:K4"/>
    <mergeCell ref="A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workbookViewId="0">
      <selection activeCell="B1" sqref="B1:E83"/>
    </sheetView>
  </sheetViews>
  <sheetFormatPr baseColWidth="10" defaultColWidth="12" defaultRowHeight="10.199999999999999"/>
  <cols>
    <col min="1" max="1" width="1" style="2" customWidth="1"/>
    <col min="2" max="2" width="90.77734375" style="2" customWidth="1"/>
    <col min="3" max="5" width="16.77734375" style="2" customWidth="1"/>
    <col min="6" max="16384" width="12" style="2"/>
  </cols>
  <sheetData>
    <row r="1" spans="2:6" ht="21">
      <c r="B1" s="212" t="s">
        <v>282</v>
      </c>
      <c r="C1" s="212"/>
      <c r="D1" s="212"/>
      <c r="E1" s="212"/>
    </row>
    <row r="2" spans="2:6" ht="14.4">
      <c r="B2" s="197" t="s">
        <v>294</v>
      </c>
      <c r="C2" s="198"/>
      <c r="D2" s="198"/>
      <c r="E2" s="199"/>
    </row>
    <row r="3" spans="2:6" ht="14.4">
      <c r="B3" s="200" t="s">
        <v>295</v>
      </c>
      <c r="C3" s="201"/>
      <c r="D3" s="201"/>
      <c r="E3" s="202"/>
    </row>
    <row r="4" spans="2:6" ht="14.4">
      <c r="B4" s="203" t="s">
        <v>524</v>
      </c>
      <c r="C4" s="204"/>
      <c r="D4" s="204"/>
      <c r="E4" s="205"/>
    </row>
    <row r="5" spans="2:6" ht="14.4">
      <c r="B5" s="206" t="s">
        <v>296</v>
      </c>
      <c r="C5" s="207"/>
      <c r="D5" s="207"/>
      <c r="E5" s="208"/>
    </row>
    <row r="6" spans="2:6" ht="13.2">
      <c r="B6"/>
      <c r="C6"/>
      <c r="D6"/>
      <c r="E6"/>
    </row>
    <row r="7" spans="2:6" ht="28.8">
      <c r="B7" s="40" t="s">
        <v>1</v>
      </c>
      <c r="C7" s="82" t="s">
        <v>297</v>
      </c>
      <c r="D7" s="82" t="s">
        <v>3</v>
      </c>
      <c r="E7" s="82" t="s">
        <v>191</v>
      </c>
    </row>
    <row r="8" spans="2:6" ht="14.4">
      <c r="B8" s="27" t="s">
        <v>173</v>
      </c>
      <c r="C8" s="41">
        <f>SUM(C9:C11)</f>
        <v>11261624</v>
      </c>
      <c r="D8" s="41">
        <f>SUM(D9:D11)</f>
        <v>2796012</v>
      </c>
      <c r="E8" s="41">
        <f>SUM(E9:E11)</f>
        <v>0</v>
      </c>
      <c r="F8"/>
    </row>
    <row r="9" spans="2:6" ht="14.4">
      <c r="B9" s="42" t="s">
        <v>174</v>
      </c>
      <c r="C9" s="113">
        <v>11261624</v>
      </c>
      <c r="D9" s="113">
        <v>2796012</v>
      </c>
      <c r="E9" s="113">
        <v>0</v>
      </c>
      <c r="F9"/>
    </row>
    <row r="10" spans="2:6" ht="14.4">
      <c r="B10" s="42" t="s">
        <v>175</v>
      </c>
      <c r="C10" s="113">
        <v>0</v>
      </c>
      <c r="D10" s="113">
        <v>0</v>
      </c>
      <c r="E10" s="113">
        <v>0</v>
      </c>
      <c r="F10"/>
    </row>
    <row r="11" spans="2:6" ht="13.2">
      <c r="B11" s="42" t="s">
        <v>176</v>
      </c>
      <c r="C11" s="43"/>
      <c r="D11" s="43"/>
      <c r="E11" s="43"/>
    </row>
    <row r="12" spans="2:6" ht="13.2">
      <c r="B12" s="19"/>
      <c r="C12" s="44"/>
      <c r="D12" s="44"/>
      <c r="E12" s="44"/>
    </row>
    <row r="13" spans="2:6" ht="14.4">
      <c r="B13" s="27" t="s">
        <v>298</v>
      </c>
      <c r="C13" s="41">
        <f>SUM(C14:C15)</f>
        <v>11261624</v>
      </c>
      <c r="D13" s="41">
        <f t="shared" ref="D13:E13" si="0">SUM(D14:D15)</f>
        <v>2276209.6800000002</v>
      </c>
      <c r="E13" s="41">
        <f t="shared" si="0"/>
        <v>2147046.23</v>
      </c>
    </row>
    <row r="14" spans="2:6" ht="14.4">
      <c r="B14" s="42" t="s">
        <v>177</v>
      </c>
      <c r="C14" s="113">
        <v>11261624</v>
      </c>
      <c r="D14" s="113">
        <v>2276209.6800000002</v>
      </c>
      <c r="E14" s="113">
        <v>2147046.23</v>
      </c>
    </row>
    <row r="15" spans="2:6" ht="14.4">
      <c r="B15" s="42" t="s">
        <v>178</v>
      </c>
      <c r="C15" s="113">
        <v>0</v>
      </c>
      <c r="D15" s="113">
        <v>0</v>
      </c>
      <c r="E15" s="113">
        <v>0</v>
      </c>
    </row>
    <row r="16" spans="2:6" ht="13.2">
      <c r="B16" s="19"/>
      <c r="C16" s="44"/>
      <c r="D16" s="44"/>
      <c r="E16" s="44"/>
    </row>
    <row r="17" spans="2:5" ht="14.4">
      <c r="B17" s="27" t="s">
        <v>179</v>
      </c>
      <c r="C17" s="45">
        <v>0</v>
      </c>
      <c r="D17" s="41">
        <f>D18+D19</f>
        <v>0</v>
      </c>
      <c r="E17" s="41">
        <f>E18+E19</f>
        <v>0</v>
      </c>
    </row>
    <row r="18" spans="2:5" ht="14.4">
      <c r="B18" s="42" t="s">
        <v>180</v>
      </c>
      <c r="C18" s="46">
        <v>0</v>
      </c>
      <c r="D18" s="113">
        <v>0</v>
      </c>
      <c r="E18" s="113">
        <v>0</v>
      </c>
    </row>
    <row r="19" spans="2:5" ht="14.4">
      <c r="B19" s="42" t="s">
        <v>181</v>
      </c>
      <c r="C19" s="46">
        <v>0</v>
      </c>
      <c r="D19" s="113">
        <v>0</v>
      </c>
      <c r="E19" s="47">
        <v>0</v>
      </c>
    </row>
    <row r="20" spans="2:5" ht="13.2">
      <c r="B20" s="19"/>
      <c r="C20" s="44"/>
      <c r="D20" s="44"/>
      <c r="E20" s="44"/>
    </row>
    <row r="21" spans="2:5" ht="14.4">
      <c r="B21" s="27" t="s">
        <v>182</v>
      </c>
      <c r="C21" s="41">
        <f>C8-C13+C17</f>
        <v>0</v>
      </c>
      <c r="D21" s="41">
        <f>D8-D13+D17</f>
        <v>519802.31999999983</v>
      </c>
      <c r="E21" s="41">
        <f>E8-E13+E17</f>
        <v>-2147046.23</v>
      </c>
    </row>
    <row r="22" spans="2:5" ht="14.4">
      <c r="B22" s="27"/>
      <c r="C22" s="44"/>
      <c r="D22" s="44"/>
      <c r="E22" s="44"/>
    </row>
    <row r="23" spans="2:5" ht="14.4">
      <c r="B23" s="27" t="s">
        <v>183</v>
      </c>
      <c r="C23" s="41">
        <f>C21-C11</f>
        <v>0</v>
      </c>
      <c r="D23" s="41">
        <f>D21-D11</f>
        <v>519802.31999999983</v>
      </c>
      <c r="E23" s="41">
        <f>E21-E11</f>
        <v>-2147046.23</v>
      </c>
    </row>
    <row r="24" spans="2:5" ht="14.4">
      <c r="B24" s="27"/>
      <c r="C24" s="48"/>
      <c r="D24" s="48"/>
      <c r="E24" s="48"/>
    </row>
    <row r="25" spans="2:5" ht="28.8">
      <c r="B25" s="49" t="s">
        <v>184</v>
      </c>
      <c r="C25" s="41">
        <f>C23-C17</f>
        <v>0</v>
      </c>
      <c r="D25" s="41">
        <f>D23-D17</f>
        <v>519802.31999999983</v>
      </c>
      <c r="E25" s="41">
        <f>E23-E17</f>
        <v>-2147046.23</v>
      </c>
    </row>
    <row r="26" spans="2:5" ht="14.4">
      <c r="B26" s="50"/>
      <c r="C26" s="51"/>
      <c r="D26" s="51"/>
      <c r="E26" s="51"/>
    </row>
    <row r="27" spans="2:5" ht="13.2">
      <c r="B27" s="52"/>
      <c r="C27"/>
      <c r="D27"/>
      <c r="E27"/>
    </row>
    <row r="28" spans="2:5" ht="14.4">
      <c r="B28" s="40" t="s">
        <v>289</v>
      </c>
      <c r="C28" s="82" t="s">
        <v>185</v>
      </c>
      <c r="D28" s="82" t="s">
        <v>3</v>
      </c>
      <c r="E28" s="82" t="s">
        <v>7</v>
      </c>
    </row>
    <row r="29" spans="2:5" ht="14.4">
      <c r="B29" s="27" t="s">
        <v>186</v>
      </c>
      <c r="C29" s="53">
        <f>SUM(C30:C31)</f>
        <v>0</v>
      </c>
      <c r="D29" s="53">
        <f>SUM(D30:D31)</f>
        <v>0</v>
      </c>
      <c r="E29" s="53">
        <f>SUM(E30:E31)</f>
        <v>0</v>
      </c>
    </row>
    <row r="30" spans="2:5" ht="14.4">
      <c r="B30" s="42" t="s">
        <v>187</v>
      </c>
      <c r="C30" s="114">
        <v>0</v>
      </c>
      <c r="D30" s="114">
        <v>0</v>
      </c>
      <c r="E30" s="114">
        <v>0</v>
      </c>
    </row>
    <row r="31" spans="2:5" ht="14.4">
      <c r="B31" s="42" t="s">
        <v>188</v>
      </c>
      <c r="C31" s="114">
        <v>0</v>
      </c>
      <c r="D31" s="114">
        <v>0</v>
      </c>
      <c r="E31" s="114">
        <v>0</v>
      </c>
    </row>
    <row r="32" spans="2:5" ht="13.2">
      <c r="B32" s="17"/>
      <c r="C32" s="54"/>
      <c r="D32" s="54"/>
      <c r="E32" s="54"/>
    </row>
    <row r="33" spans="2:5" ht="14.4">
      <c r="B33" s="27" t="s">
        <v>189</v>
      </c>
      <c r="C33" s="53">
        <f>C25+C29</f>
        <v>0</v>
      </c>
      <c r="D33" s="53">
        <f>D25+D29</f>
        <v>519802.31999999983</v>
      </c>
      <c r="E33" s="53">
        <f>E25+E29</f>
        <v>-2147046.23</v>
      </c>
    </row>
    <row r="34" spans="2:5" ht="13.2">
      <c r="B34" s="55"/>
      <c r="C34" s="56"/>
      <c r="D34" s="56"/>
      <c r="E34" s="56"/>
    </row>
    <row r="35" spans="2:5" ht="13.2">
      <c r="B35" s="52"/>
      <c r="C35"/>
      <c r="D35"/>
      <c r="E35"/>
    </row>
    <row r="36" spans="2:5" ht="28.8">
      <c r="B36" s="40" t="s">
        <v>289</v>
      </c>
      <c r="C36" s="82" t="s">
        <v>190</v>
      </c>
      <c r="D36" s="82" t="s">
        <v>3</v>
      </c>
      <c r="E36" s="82" t="s">
        <v>191</v>
      </c>
    </row>
    <row r="37" spans="2:5" ht="14.4">
      <c r="B37" s="27" t="s">
        <v>192</v>
      </c>
      <c r="C37" s="53">
        <f>SUM(C38:C39)</f>
        <v>0</v>
      </c>
      <c r="D37" s="53">
        <f>SUM(D38:D39)</f>
        <v>0</v>
      </c>
      <c r="E37" s="53">
        <f>SUM(E38:E39)</f>
        <v>0</v>
      </c>
    </row>
    <row r="38" spans="2:5" ht="13.2">
      <c r="B38" s="42" t="s">
        <v>193</v>
      </c>
      <c r="C38" s="57"/>
      <c r="D38" s="57"/>
      <c r="E38" s="57"/>
    </row>
    <row r="39" spans="2:5" ht="13.2">
      <c r="B39" s="42" t="s">
        <v>194</v>
      </c>
      <c r="C39" s="57"/>
      <c r="D39" s="57"/>
      <c r="E39" s="57"/>
    </row>
    <row r="40" spans="2:5" ht="14.4">
      <c r="B40" s="27" t="s">
        <v>195</v>
      </c>
      <c r="C40" s="53">
        <f>SUM(C41:C42)</f>
        <v>0</v>
      </c>
      <c r="D40" s="53">
        <f>SUM(D41:D42)</f>
        <v>0</v>
      </c>
      <c r="E40" s="53">
        <f>SUM(E41:E42)</f>
        <v>0</v>
      </c>
    </row>
    <row r="41" spans="2:5" ht="14.4">
      <c r="B41" s="42" t="s">
        <v>196</v>
      </c>
      <c r="C41" s="114">
        <v>0</v>
      </c>
      <c r="D41" s="114">
        <v>0</v>
      </c>
      <c r="E41" s="114">
        <v>0</v>
      </c>
    </row>
    <row r="42" spans="2:5" ht="14.4">
      <c r="B42" s="42" t="s">
        <v>197</v>
      </c>
      <c r="C42" s="114">
        <v>0</v>
      </c>
      <c r="D42" s="114">
        <v>0</v>
      </c>
      <c r="E42" s="114">
        <v>0</v>
      </c>
    </row>
    <row r="43" spans="2:5" ht="13.2">
      <c r="B43" s="17"/>
      <c r="C43" s="54"/>
      <c r="D43" s="54"/>
      <c r="E43" s="54"/>
    </row>
    <row r="44" spans="2:5" ht="14.4">
      <c r="B44" s="27" t="s">
        <v>198</v>
      </c>
      <c r="C44" s="53">
        <f>C37-C40</f>
        <v>0</v>
      </c>
      <c r="D44" s="53">
        <f>D37-D40</f>
        <v>0</v>
      </c>
      <c r="E44" s="53">
        <f>E37-E40</f>
        <v>0</v>
      </c>
    </row>
    <row r="45" spans="2:5" ht="14.4">
      <c r="B45" s="58"/>
      <c r="C45" s="59"/>
      <c r="D45" s="59"/>
      <c r="E45" s="59"/>
    </row>
    <row r="46" spans="2:5" ht="13.2">
      <c r="B46"/>
      <c r="C46"/>
      <c r="D46"/>
      <c r="E46"/>
    </row>
    <row r="47" spans="2:5" ht="28.8">
      <c r="B47" s="40" t="s">
        <v>289</v>
      </c>
      <c r="C47" s="82" t="s">
        <v>190</v>
      </c>
      <c r="D47" s="82" t="s">
        <v>3</v>
      </c>
      <c r="E47" s="82" t="s">
        <v>191</v>
      </c>
    </row>
    <row r="48" spans="2:5" ht="14.4">
      <c r="B48" s="60" t="s">
        <v>199</v>
      </c>
      <c r="C48" s="115">
        <v>11261624</v>
      </c>
      <c r="D48" s="115">
        <v>2796012</v>
      </c>
      <c r="E48" s="115">
        <v>0</v>
      </c>
    </row>
    <row r="49" spans="2:5" ht="28.8">
      <c r="B49" s="61" t="s">
        <v>200</v>
      </c>
      <c r="C49" s="53">
        <f>C50-C51</f>
        <v>0</v>
      </c>
      <c r="D49" s="53">
        <f>D50-D51</f>
        <v>0</v>
      </c>
      <c r="E49" s="53">
        <f>E50-E51</f>
        <v>0</v>
      </c>
    </row>
    <row r="50" spans="2:5" ht="13.2">
      <c r="B50" s="62" t="s">
        <v>193</v>
      </c>
      <c r="C50" s="57"/>
      <c r="D50" s="57"/>
      <c r="E50" s="57"/>
    </row>
    <row r="51" spans="2:5" ht="14.4">
      <c r="B51" s="62" t="s">
        <v>196</v>
      </c>
      <c r="C51" s="114">
        <v>0</v>
      </c>
      <c r="D51" s="114">
        <v>0</v>
      </c>
      <c r="E51" s="114">
        <v>0</v>
      </c>
    </row>
    <row r="52" spans="2:5" ht="13.2">
      <c r="B52" s="17"/>
      <c r="C52" s="54"/>
      <c r="D52" s="54"/>
      <c r="E52" s="54"/>
    </row>
    <row r="53" spans="2:5" ht="14.4">
      <c r="B53" s="42" t="s">
        <v>177</v>
      </c>
      <c r="C53" s="114">
        <v>11261624</v>
      </c>
      <c r="D53" s="114">
        <v>2276209.6800000002</v>
      </c>
      <c r="E53" s="114">
        <v>2147046.23</v>
      </c>
    </row>
    <row r="54" spans="2:5" ht="13.2">
      <c r="B54" s="17"/>
      <c r="C54" s="54"/>
      <c r="D54" s="54"/>
      <c r="E54" s="54"/>
    </row>
    <row r="55" spans="2:5" ht="14.4">
      <c r="B55" s="42" t="s">
        <v>180</v>
      </c>
      <c r="C55" s="63"/>
      <c r="D55" s="114">
        <v>0</v>
      </c>
      <c r="E55" s="114">
        <v>0</v>
      </c>
    </row>
    <row r="56" spans="2:5" ht="13.2">
      <c r="B56" s="17"/>
      <c r="C56" s="54"/>
      <c r="D56" s="54"/>
      <c r="E56" s="54"/>
    </row>
    <row r="57" spans="2:5" ht="28.8">
      <c r="B57" s="49" t="s">
        <v>299</v>
      </c>
      <c r="C57" s="53">
        <f>C48+C49-C53-C55</f>
        <v>0</v>
      </c>
      <c r="D57" s="53">
        <f>D48+D49-D53+D55</f>
        <v>519802.31999999983</v>
      </c>
      <c r="E57" s="53">
        <f>E48+E49-E53+E55</f>
        <v>-2147046.23</v>
      </c>
    </row>
    <row r="58" spans="2:5" ht="14.4">
      <c r="B58" s="64"/>
      <c r="C58" s="65"/>
      <c r="D58" s="65"/>
      <c r="E58" s="65"/>
    </row>
    <row r="59" spans="2:5" ht="14.4">
      <c r="B59" s="49" t="s">
        <v>201</v>
      </c>
      <c r="C59" s="53">
        <f>C57-C49</f>
        <v>0</v>
      </c>
      <c r="D59" s="53">
        <f>D57-D49</f>
        <v>519802.31999999983</v>
      </c>
      <c r="E59" s="53">
        <f>E57-E49</f>
        <v>-2147046.23</v>
      </c>
    </row>
    <row r="60" spans="2:5" ht="13.2">
      <c r="B60" s="55"/>
      <c r="C60" s="59"/>
      <c r="D60" s="59"/>
      <c r="E60" s="59"/>
    </row>
    <row r="61" spans="2:5" ht="13.2">
      <c r="B61"/>
      <c r="C61"/>
      <c r="D61"/>
      <c r="E61"/>
    </row>
    <row r="62" spans="2:5" ht="28.8">
      <c r="B62" s="40" t="s">
        <v>289</v>
      </c>
      <c r="C62" s="82" t="s">
        <v>190</v>
      </c>
      <c r="D62" s="82" t="s">
        <v>3</v>
      </c>
      <c r="E62" s="82" t="s">
        <v>191</v>
      </c>
    </row>
    <row r="63" spans="2:5" ht="13.2">
      <c r="B63" s="60" t="s">
        <v>175</v>
      </c>
      <c r="C63" s="66">
        <v>0</v>
      </c>
      <c r="D63" s="66">
        <v>0</v>
      </c>
      <c r="E63" s="66">
        <v>0</v>
      </c>
    </row>
    <row r="64" spans="2:5" ht="28.8">
      <c r="B64" s="61" t="s">
        <v>202</v>
      </c>
      <c r="C64" s="41">
        <f>C65-C66</f>
        <v>0</v>
      </c>
      <c r="D64" s="41">
        <f>D65-D66</f>
        <v>0</v>
      </c>
      <c r="E64" s="41">
        <f>E65-E66</f>
        <v>0</v>
      </c>
    </row>
    <row r="65" spans="2:5" ht="13.2">
      <c r="B65" s="62" t="s">
        <v>194</v>
      </c>
      <c r="C65" s="43"/>
      <c r="D65" s="43"/>
      <c r="E65" s="43"/>
    </row>
    <row r="66" spans="2:5" ht="14.4">
      <c r="B66" s="62" t="s">
        <v>197</v>
      </c>
      <c r="C66" s="113">
        <v>0</v>
      </c>
      <c r="D66" s="113">
        <v>0</v>
      </c>
      <c r="E66" s="113">
        <v>0</v>
      </c>
    </row>
    <row r="67" spans="2:5" ht="13.2">
      <c r="B67" s="17"/>
      <c r="C67" s="44"/>
      <c r="D67" s="44"/>
      <c r="E67" s="44"/>
    </row>
    <row r="68" spans="2:5" ht="14.4">
      <c r="B68" s="42" t="s">
        <v>203</v>
      </c>
      <c r="C68" s="113">
        <v>0</v>
      </c>
      <c r="D68" s="113">
        <v>0</v>
      </c>
      <c r="E68" s="113">
        <v>0</v>
      </c>
    </row>
    <row r="69" spans="2:5" ht="13.2">
      <c r="B69" s="17"/>
      <c r="C69" s="44"/>
      <c r="D69" s="44"/>
      <c r="E69" s="44"/>
    </row>
    <row r="70" spans="2:5" ht="14.4">
      <c r="B70" s="42" t="s">
        <v>181</v>
      </c>
      <c r="C70" s="67">
        <v>0</v>
      </c>
      <c r="D70" s="113">
        <v>0</v>
      </c>
      <c r="E70" s="113">
        <v>0</v>
      </c>
    </row>
    <row r="71" spans="2:5" ht="13.2">
      <c r="B71" s="17"/>
      <c r="C71" s="44"/>
      <c r="D71" s="44"/>
      <c r="E71" s="44"/>
    </row>
    <row r="72" spans="2:5" ht="28.8">
      <c r="B72" s="49" t="s">
        <v>300</v>
      </c>
      <c r="C72" s="41">
        <f>C63+C64-C68+C70</f>
        <v>0</v>
      </c>
      <c r="D72" s="41">
        <f>D63+D64-D68+D70</f>
        <v>0</v>
      </c>
      <c r="E72" s="41">
        <f>E63+E64-E68+E70</f>
        <v>0</v>
      </c>
    </row>
    <row r="73" spans="2:5" ht="13.2">
      <c r="B73" s="17"/>
      <c r="C73" s="44"/>
      <c r="D73" s="44"/>
      <c r="E73" s="44"/>
    </row>
    <row r="74" spans="2:5" ht="14.4">
      <c r="B74" s="49" t="s">
        <v>204</v>
      </c>
      <c r="C74" s="41">
        <f>C72-C64</f>
        <v>0</v>
      </c>
      <c r="D74" s="41">
        <f>D72-D64</f>
        <v>0</v>
      </c>
      <c r="E74" s="41">
        <f>E72-E64</f>
        <v>0</v>
      </c>
    </row>
    <row r="75" spans="2:5" ht="13.2">
      <c r="B75" s="55"/>
      <c r="C75" s="68"/>
      <c r="D75" s="68"/>
      <c r="E75" s="68"/>
    </row>
    <row r="76" spans="2:5" ht="13.2">
      <c r="B76"/>
      <c r="C76"/>
      <c r="D76"/>
      <c r="E76"/>
    </row>
    <row r="80" spans="2:5">
      <c r="B80" s="242" t="s">
        <v>648</v>
      </c>
      <c r="C80" s="243" t="s">
        <v>649</v>
      </c>
      <c r="D80" s="243"/>
      <c r="E80" s="243"/>
    </row>
    <row r="81" spans="2:5">
      <c r="B81" s="242" t="s">
        <v>528</v>
      </c>
      <c r="C81" s="243" t="s">
        <v>644</v>
      </c>
      <c r="D81" s="243"/>
      <c r="E81" s="243"/>
    </row>
    <row r="82" spans="2:5">
      <c r="B82" s="242" t="s">
        <v>286</v>
      </c>
      <c r="C82" s="243" t="s">
        <v>645</v>
      </c>
      <c r="D82" s="243"/>
      <c r="E82" s="243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workbookViewId="0">
      <selection activeCell="A2" sqref="A2:G77"/>
    </sheetView>
  </sheetViews>
  <sheetFormatPr baseColWidth="10" defaultRowHeight="13.2"/>
  <cols>
    <col min="1" max="1" width="71" customWidth="1"/>
    <col min="2" max="2" width="15.21875" customWidth="1"/>
    <col min="3" max="3" width="13.5546875" customWidth="1"/>
    <col min="4" max="4" width="15" customWidth="1"/>
    <col min="5" max="5" width="14.21875" customWidth="1"/>
    <col min="6" max="6" width="16.109375" customWidth="1"/>
    <col min="7" max="7" width="13.88671875" customWidth="1"/>
  </cols>
  <sheetData>
    <row r="1" spans="1:7" ht="44.4" customHeight="1">
      <c r="A1" s="216" t="s">
        <v>283</v>
      </c>
      <c r="B1" s="216"/>
      <c r="C1" s="216"/>
      <c r="D1" s="216"/>
      <c r="E1" s="216"/>
      <c r="F1" s="216"/>
      <c r="G1" s="216"/>
    </row>
    <row r="2" spans="1:7" ht="75" customHeight="1">
      <c r="A2" s="197" t="s">
        <v>294</v>
      </c>
      <c r="B2" s="198"/>
      <c r="C2" s="198"/>
      <c r="D2" s="198"/>
      <c r="E2" s="198"/>
      <c r="F2" s="198"/>
      <c r="G2" s="199"/>
    </row>
    <row r="3" spans="1:7" ht="14.4">
      <c r="A3" s="200" t="s">
        <v>301</v>
      </c>
      <c r="B3" s="201"/>
      <c r="C3" s="201"/>
      <c r="D3" s="201"/>
      <c r="E3" s="201"/>
      <c r="F3" s="201"/>
      <c r="G3" s="202"/>
    </row>
    <row r="4" spans="1:7" ht="14.4">
      <c r="A4" s="203" t="s">
        <v>524</v>
      </c>
      <c r="B4" s="204"/>
      <c r="C4" s="204"/>
      <c r="D4" s="204"/>
      <c r="E4" s="204"/>
      <c r="F4" s="204"/>
      <c r="G4" s="205"/>
    </row>
    <row r="5" spans="1:7" ht="14.4">
      <c r="A5" s="206" t="s">
        <v>296</v>
      </c>
      <c r="B5" s="207"/>
      <c r="C5" s="207"/>
      <c r="D5" s="207"/>
      <c r="E5" s="207"/>
      <c r="F5" s="207"/>
      <c r="G5" s="208"/>
    </row>
    <row r="6" spans="1:7" ht="14.4">
      <c r="A6" s="213" t="s">
        <v>302</v>
      </c>
      <c r="B6" s="215" t="s">
        <v>205</v>
      </c>
      <c r="C6" s="215"/>
      <c r="D6" s="215"/>
      <c r="E6" s="215"/>
      <c r="F6" s="215"/>
      <c r="G6" s="215" t="s">
        <v>208</v>
      </c>
    </row>
    <row r="7" spans="1:7" ht="28.8">
      <c r="A7" s="214"/>
      <c r="B7" s="81" t="s">
        <v>206</v>
      </c>
      <c r="C7" s="82" t="s">
        <v>5</v>
      </c>
      <c r="D7" s="81" t="s">
        <v>6</v>
      </c>
      <c r="E7" s="81" t="s">
        <v>3</v>
      </c>
      <c r="F7" s="81" t="s">
        <v>207</v>
      </c>
      <c r="G7" s="215"/>
    </row>
    <row r="8" spans="1:7" ht="14.4">
      <c r="A8" s="69" t="s">
        <v>209</v>
      </c>
      <c r="B8" s="44"/>
      <c r="C8" s="44"/>
      <c r="D8" s="44"/>
      <c r="E8" s="44"/>
      <c r="F8" s="44"/>
      <c r="G8" s="44"/>
    </row>
    <row r="9" spans="1:7" ht="14.4">
      <c r="A9" s="42" t="s">
        <v>210</v>
      </c>
      <c r="B9" s="114">
        <v>0</v>
      </c>
      <c r="C9" s="114">
        <v>0</v>
      </c>
      <c r="D9" s="57">
        <f>B9+C9</f>
        <v>0</v>
      </c>
      <c r="E9" s="114">
        <v>0</v>
      </c>
      <c r="F9" s="114">
        <v>0</v>
      </c>
      <c r="G9" s="57">
        <f>F9-B9</f>
        <v>0</v>
      </c>
    </row>
    <row r="10" spans="1:7" ht="14.4">
      <c r="A10" s="42" t="s">
        <v>211</v>
      </c>
      <c r="B10" s="114">
        <v>0</v>
      </c>
      <c r="C10" s="114">
        <v>0</v>
      </c>
      <c r="D10" s="57">
        <f t="shared" ref="D10:D15" si="0">B10+C10</f>
        <v>0</v>
      </c>
      <c r="E10" s="114">
        <v>0</v>
      </c>
      <c r="F10" s="114">
        <v>0</v>
      </c>
      <c r="G10" s="57">
        <f t="shared" ref="G10:G39" si="1">F10-B10</f>
        <v>0</v>
      </c>
    </row>
    <row r="11" spans="1:7" ht="14.4">
      <c r="A11" s="42" t="s">
        <v>212</v>
      </c>
      <c r="B11" s="114">
        <v>0</v>
      </c>
      <c r="C11" s="114">
        <v>0</v>
      </c>
      <c r="D11" s="57">
        <f t="shared" si="0"/>
        <v>0</v>
      </c>
      <c r="E11" s="114">
        <v>0</v>
      </c>
      <c r="F11" s="114">
        <v>0</v>
      </c>
      <c r="G11" s="57">
        <f t="shared" si="1"/>
        <v>0</v>
      </c>
    </row>
    <row r="12" spans="1:7" ht="14.4">
      <c r="A12" s="42" t="s">
        <v>213</v>
      </c>
      <c r="B12" s="114">
        <v>0</v>
      </c>
      <c r="C12" s="114">
        <v>0</v>
      </c>
      <c r="D12" s="57">
        <f t="shared" si="0"/>
        <v>0</v>
      </c>
      <c r="E12" s="114">
        <v>0</v>
      </c>
      <c r="F12" s="114">
        <v>0</v>
      </c>
      <c r="G12" s="57">
        <f t="shared" si="1"/>
        <v>0</v>
      </c>
    </row>
    <row r="13" spans="1:7" ht="14.4">
      <c r="A13" s="42" t="s">
        <v>214</v>
      </c>
      <c r="B13" s="114">
        <v>0</v>
      </c>
      <c r="C13" s="114">
        <v>0</v>
      </c>
      <c r="D13" s="57">
        <f t="shared" si="0"/>
        <v>0</v>
      </c>
      <c r="E13" s="114">
        <v>0</v>
      </c>
      <c r="F13" s="114">
        <v>0</v>
      </c>
      <c r="G13" s="57">
        <f t="shared" si="1"/>
        <v>0</v>
      </c>
    </row>
    <row r="14" spans="1:7" ht="14.4">
      <c r="A14" s="42" t="s">
        <v>215</v>
      </c>
      <c r="B14" s="114">
        <v>0</v>
      </c>
      <c r="C14" s="114">
        <v>0</v>
      </c>
      <c r="D14" s="57">
        <f t="shared" si="0"/>
        <v>0</v>
      </c>
      <c r="E14" s="114">
        <v>0</v>
      </c>
      <c r="F14" s="114">
        <v>0</v>
      </c>
      <c r="G14" s="57">
        <f t="shared" si="1"/>
        <v>0</v>
      </c>
    </row>
    <row r="15" spans="1:7" ht="14.4">
      <c r="A15" s="42" t="s">
        <v>216</v>
      </c>
      <c r="B15" s="114">
        <v>2464712</v>
      </c>
      <c r="C15" s="114">
        <v>0</v>
      </c>
      <c r="D15" s="57">
        <f t="shared" si="0"/>
        <v>2464712</v>
      </c>
      <c r="E15" s="114">
        <v>650898</v>
      </c>
      <c r="F15" s="114">
        <v>0</v>
      </c>
      <c r="G15" s="57">
        <f t="shared" si="1"/>
        <v>-2464712</v>
      </c>
    </row>
    <row r="16" spans="1:7">
      <c r="A16" s="70" t="s">
        <v>217</v>
      </c>
      <c r="B16" s="57">
        <f t="shared" ref="B16:F16" si="2">SUM(B17:B27)</f>
        <v>0</v>
      </c>
      <c r="C16" s="57">
        <f t="shared" si="2"/>
        <v>0</v>
      </c>
      <c r="D16" s="57">
        <f t="shared" si="2"/>
        <v>0</v>
      </c>
      <c r="E16" s="57">
        <f t="shared" si="2"/>
        <v>0</v>
      </c>
      <c r="F16" s="57">
        <f t="shared" si="2"/>
        <v>0</v>
      </c>
      <c r="G16" s="57">
        <f t="shared" si="1"/>
        <v>0</v>
      </c>
    </row>
    <row r="17" spans="1:7" ht="14.4">
      <c r="A17" s="71" t="s">
        <v>218</v>
      </c>
      <c r="B17" s="114">
        <v>0</v>
      </c>
      <c r="C17" s="114">
        <v>0</v>
      </c>
      <c r="D17" s="57">
        <f t="shared" ref="D17:D27" si="3">B17+C17</f>
        <v>0</v>
      </c>
      <c r="E17" s="114">
        <v>0</v>
      </c>
      <c r="F17" s="114">
        <v>0</v>
      </c>
      <c r="G17" s="57">
        <f t="shared" si="1"/>
        <v>0</v>
      </c>
    </row>
    <row r="18" spans="1:7">
      <c r="A18" s="71" t="s">
        <v>219</v>
      </c>
      <c r="B18" s="57"/>
      <c r="C18" s="57"/>
      <c r="D18" s="57">
        <f t="shared" si="3"/>
        <v>0</v>
      </c>
      <c r="E18" s="57"/>
      <c r="F18" s="57"/>
      <c r="G18" s="57">
        <f t="shared" si="1"/>
        <v>0</v>
      </c>
    </row>
    <row r="19" spans="1:7">
      <c r="A19" s="71" t="s">
        <v>220</v>
      </c>
      <c r="B19" s="57"/>
      <c r="C19" s="57"/>
      <c r="D19" s="57">
        <f t="shared" si="3"/>
        <v>0</v>
      </c>
      <c r="E19" s="57"/>
      <c r="F19" s="57"/>
      <c r="G19" s="57">
        <f t="shared" si="1"/>
        <v>0</v>
      </c>
    </row>
    <row r="20" spans="1:7">
      <c r="A20" s="71" t="s">
        <v>221</v>
      </c>
      <c r="B20" s="57"/>
      <c r="C20" s="57"/>
      <c r="D20" s="57">
        <f t="shared" si="3"/>
        <v>0</v>
      </c>
      <c r="E20" s="57"/>
      <c r="F20" s="57"/>
      <c r="G20" s="57">
        <f t="shared" si="1"/>
        <v>0</v>
      </c>
    </row>
    <row r="21" spans="1:7">
      <c r="A21" s="71" t="s">
        <v>222</v>
      </c>
      <c r="B21" s="57"/>
      <c r="C21" s="57"/>
      <c r="D21" s="57">
        <f t="shared" si="3"/>
        <v>0</v>
      </c>
      <c r="E21" s="57"/>
      <c r="F21" s="57"/>
      <c r="G21" s="57">
        <f t="shared" si="1"/>
        <v>0</v>
      </c>
    </row>
    <row r="22" spans="1:7">
      <c r="A22" s="71" t="s">
        <v>223</v>
      </c>
      <c r="B22" s="57"/>
      <c r="C22" s="57"/>
      <c r="D22" s="57">
        <f t="shared" si="3"/>
        <v>0</v>
      </c>
      <c r="E22" s="57"/>
      <c r="F22" s="57"/>
      <c r="G22" s="57">
        <f t="shared" si="1"/>
        <v>0</v>
      </c>
    </row>
    <row r="23" spans="1:7">
      <c r="A23" s="71" t="s">
        <v>224</v>
      </c>
      <c r="B23" s="57"/>
      <c r="C23" s="57"/>
      <c r="D23" s="57">
        <f t="shared" si="3"/>
        <v>0</v>
      </c>
      <c r="E23" s="57"/>
      <c r="F23" s="57"/>
      <c r="G23" s="57">
        <f t="shared" si="1"/>
        <v>0</v>
      </c>
    </row>
    <row r="24" spans="1:7">
      <c r="A24" s="71" t="s">
        <v>225</v>
      </c>
      <c r="B24" s="57"/>
      <c r="C24" s="57"/>
      <c r="D24" s="57">
        <f t="shared" si="3"/>
        <v>0</v>
      </c>
      <c r="E24" s="57"/>
      <c r="F24" s="57"/>
      <c r="G24" s="57">
        <f t="shared" si="1"/>
        <v>0</v>
      </c>
    </row>
    <row r="25" spans="1:7">
      <c r="A25" s="71" t="s">
        <v>226</v>
      </c>
      <c r="B25" s="57"/>
      <c r="C25" s="57"/>
      <c r="D25" s="57">
        <f t="shared" si="3"/>
        <v>0</v>
      </c>
      <c r="E25" s="57"/>
      <c r="F25" s="57"/>
      <c r="G25" s="57">
        <f t="shared" si="1"/>
        <v>0</v>
      </c>
    </row>
    <row r="26" spans="1:7">
      <c r="A26" s="71" t="s">
        <v>227</v>
      </c>
      <c r="B26" s="57"/>
      <c r="C26" s="57"/>
      <c r="D26" s="57">
        <f t="shared" si="3"/>
        <v>0</v>
      </c>
      <c r="E26" s="57"/>
      <c r="F26" s="57"/>
      <c r="G26" s="57">
        <f t="shared" si="1"/>
        <v>0</v>
      </c>
    </row>
    <row r="27" spans="1:7">
      <c r="A27" s="71" t="s">
        <v>228</v>
      </c>
      <c r="B27" s="57"/>
      <c r="C27" s="57"/>
      <c r="D27" s="57">
        <f t="shared" si="3"/>
        <v>0</v>
      </c>
      <c r="E27" s="57"/>
      <c r="F27" s="57"/>
      <c r="G27" s="57">
        <f t="shared" si="1"/>
        <v>0</v>
      </c>
    </row>
    <row r="28" spans="1:7">
      <c r="A28" s="42" t="s">
        <v>229</v>
      </c>
      <c r="B28" s="57">
        <f>SUM(B29:B33)</f>
        <v>0</v>
      </c>
      <c r="C28" s="57">
        <f t="shared" ref="C28:F28" si="4">SUM(C29:C33)</f>
        <v>0</v>
      </c>
      <c r="D28" s="57">
        <f t="shared" si="4"/>
        <v>0</v>
      </c>
      <c r="E28" s="57">
        <f t="shared" si="4"/>
        <v>0</v>
      </c>
      <c r="F28" s="57">
        <f t="shared" si="4"/>
        <v>0</v>
      </c>
      <c r="G28" s="57">
        <f t="shared" si="1"/>
        <v>0</v>
      </c>
    </row>
    <row r="29" spans="1:7" ht="14.4">
      <c r="A29" s="71" t="s">
        <v>230</v>
      </c>
      <c r="B29" s="114">
        <v>0</v>
      </c>
      <c r="C29" s="114">
        <v>0</v>
      </c>
      <c r="D29" s="57">
        <f t="shared" ref="D29:D33" si="5">B29+C29</f>
        <v>0</v>
      </c>
      <c r="E29" s="114">
        <v>0</v>
      </c>
      <c r="F29" s="114">
        <v>0</v>
      </c>
      <c r="G29" s="57">
        <f t="shared" si="1"/>
        <v>0</v>
      </c>
    </row>
    <row r="30" spans="1:7">
      <c r="A30" s="71" t="s">
        <v>231</v>
      </c>
      <c r="B30" s="57"/>
      <c r="C30" s="57"/>
      <c r="D30" s="57">
        <f t="shared" si="5"/>
        <v>0</v>
      </c>
      <c r="E30" s="57"/>
      <c r="F30" s="57"/>
      <c r="G30" s="57">
        <f t="shared" si="1"/>
        <v>0</v>
      </c>
    </row>
    <row r="31" spans="1:7">
      <c r="A31" s="71" t="s">
        <v>232</v>
      </c>
      <c r="B31" s="57"/>
      <c r="C31" s="57"/>
      <c r="D31" s="57">
        <f t="shared" si="5"/>
        <v>0</v>
      </c>
      <c r="E31" s="57"/>
      <c r="F31" s="57"/>
      <c r="G31" s="57">
        <f t="shared" si="1"/>
        <v>0</v>
      </c>
    </row>
    <row r="32" spans="1:7">
      <c r="A32" s="71" t="s">
        <v>233</v>
      </c>
      <c r="B32" s="57"/>
      <c r="C32" s="57"/>
      <c r="D32" s="57">
        <f t="shared" si="5"/>
        <v>0</v>
      </c>
      <c r="E32" s="57"/>
      <c r="F32" s="57"/>
      <c r="G32" s="57">
        <f t="shared" si="1"/>
        <v>0</v>
      </c>
    </row>
    <row r="33" spans="1:7">
      <c r="A33" s="71" t="s">
        <v>234</v>
      </c>
      <c r="B33" s="57"/>
      <c r="C33" s="57"/>
      <c r="D33" s="57">
        <f t="shared" si="5"/>
        <v>0</v>
      </c>
      <c r="E33" s="57"/>
      <c r="F33" s="57"/>
      <c r="G33" s="57">
        <f t="shared" si="1"/>
        <v>0</v>
      </c>
    </row>
    <row r="34" spans="1:7" ht="14.4">
      <c r="A34" s="42" t="s">
        <v>235</v>
      </c>
      <c r="B34" s="114">
        <v>8796912</v>
      </c>
      <c r="C34" s="114">
        <v>0</v>
      </c>
      <c r="D34" s="57">
        <f>B34+C34</f>
        <v>8796912</v>
      </c>
      <c r="E34" s="114">
        <v>2145114</v>
      </c>
      <c r="F34" s="114">
        <v>0</v>
      </c>
      <c r="G34" s="57">
        <f t="shared" si="1"/>
        <v>-8796912</v>
      </c>
    </row>
    <row r="35" spans="1:7">
      <c r="A35" s="42" t="s">
        <v>236</v>
      </c>
      <c r="B35" s="57">
        <f>B36</f>
        <v>0</v>
      </c>
      <c r="C35" s="57">
        <f>C36</f>
        <v>0</v>
      </c>
      <c r="D35" s="57">
        <f>B35+C35</f>
        <v>0</v>
      </c>
      <c r="E35" s="57">
        <f>E36</f>
        <v>0</v>
      </c>
      <c r="F35" s="57">
        <f>F36</f>
        <v>0</v>
      </c>
      <c r="G35" s="57">
        <f t="shared" si="1"/>
        <v>0</v>
      </c>
    </row>
    <row r="36" spans="1:7" ht="14.4">
      <c r="A36" s="71" t="s">
        <v>237</v>
      </c>
      <c r="B36" s="114">
        <v>0</v>
      </c>
      <c r="C36" s="114">
        <v>0</v>
      </c>
      <c r="D36" s="57">
        <f>B36+C36</f>
        <v>0</v>
      </c>
      <c r="E36" s="114">
        <v>0</v>
      </c>
      <c r="F36" s="114">
        <v>0</v>
      </c>
      <c r="G36" s="57">
        <f t="shared" si="1"/>
        <v>0</v>
      </c>
    </row>
    <row r="37" spans="1:7">
      <c r="A37" s="42" t="s">
        <v>238</v>
      </c>
      <c r="B37" s="57">
        <f>B38+B39</f>
        <v>0</v>
      </c>
      <c r="C37" s="57">
        <f t="shared" ref="C37:F37" si="6">C38+C39</f>
        <v>0</v>
      </c>
      <c r="D37" s="57">
        <f t="shared" si="6"/>
        <v>0</v>
      </c>
      <c r="E37" s="57">
        <f t="shared" si="6"/>
        <v>0</v>
      </c>
      <c r="F37" s="57">
        <f t="shared" si="6"/>
        <v>0</v>
      </c>
      <c r="G37" s="57">
        <f t="shared" si="1"/>
        <v>0</v>
      </c>
    </row>
    <row r="38" spans="1:7">
      <c r="A38" s="71" t="s">
        <v>239</v>
      </c>
      <c r="B38" s="57"/>
      <c r="C38" s="57"/>
      <c r="D38" s="57">
        <f>B38+C38</f>
        <v>0</v>
      </c>
      <c r="E38" s="57"/>
      <c r="F38" s="57"/>
      <c r="G38" s="57">
        <f t="shared" si="1"/>
        <v>0</v>
      </c>
    </row>
    <row r="39" spans="1:7">
      <c r="A39" s="71" t="s">
        <v>240</v>
      </c>
      <c r="B39" s="57"/>
      <c r="C39" s="57"/>
      <c r="D39" s="57">
        <f>B39+C39</f>
        <v>0</v>
      </c>
      <c r="E39" s="57"/>
      <c r="F39" s="57"/>
      <c r="G39" s="57">
        <f t="shared" si="1"/>
        <v>0</v>
      </c>
    </row>
    <row r="40" spans="1:7">
      <c r="A40" s="17"/>
      <c r="B40" s="57"/>
      <c r="C40" s="57"/>
      <c r="D40" s="57"/>
      <c r="E40" s="57"/>
      <c r="F40" s="57"/>
      <c r="G40" s="57"/>
    </row>
    <row r="41" spans="1:7" ht="14.4">
      <c r="A41" s="27" t="s">
        <v>241</v>
      </c>
      <c r="B41" s="53">
        <f>B9+B10+B11+B12+B13+B14+B15+B16+B28++B34+B35+B37</f>
        <v>11261624</v>
      </c>
      <c r="C41" s="53">
        <f t="shared" ref="C41:G41" si="7">C9+C10+C11+C12+C13+C14+C15+C16+C28++C34+C35+C37</f>
        <v>0</v>
      </c>
      <c r="D41" s="53">
        <f t="shared" si="7"/>
        <v>11261624</v>
      </c>
      <c r="E41" s="53">
        <f t="shared" si="7"/>
        <v>2796012</v>
      </c>
      <c r="F41" s="53">
        <f t="shared" si="7"/>
        <v>0</v>
      </c>
      <c r="G41" s="53">
        <f t="shared" si="7"/>
        <v>-11261624</v>
      </c>
    </row>
    <row r="42" spans="1:7" ht="14.4">
      <c r="A42" s="27" t="s">
        <v>242</v>
      </c>
      <c r="B42" s="72"/>
      <c r="C42" s="72"/>
      <c r="D42" s="72"/>
      <c r="E42" s="72"/>
      <c r="F42" s="72"/>
      <c r="G42" s="53">
        <f>IF((F41-B41)&lt;0,0,(F41-B41))</f>
        <v>0</v>
      </c>
    </row>
    <row r="43" spans="1:7">
      <c r="A43" s="17"/>
      <c r="B43" s="54"/>
      <c r="C43" s="54"/>
      <c r="D43" s="54"/>
      <c r="E43" s="54"/>
      <c r="F43" s="54"/>
      <c r="G43" s="54"/>
    </row>
    <row r="44" spans="1:7" ht="14.4">
      <c r="A44" s="27" t="s">
        <v>243</v>
      </c>
      <c r="B44" s="54"/>
      <c r="C44" s="54"/>
      <c r="D44" s="54"/>
      <c r="E44" s="54"/>
      <c r="F44" s="54"/>
      <c r="G44" s="54"/>
    </row>
    <row r="45" spans="1:7">
      <c r="A45" s="42" t="s">
        <v>244</v>
      </c>
      <c r="B45" s="57">
        <f>SUM(B46:B53)</f>
        <v>0</v>
      </c>
      <c r="C45" s="57">
        <f t="shared" ref="C45:F45" si="8">SUM(C46:C53)</f>
        <v>0</v>
      </c>
      <c r="D45" s="57">
        <f t="shared" si="8"/>
        <v>0</v>
      </c>
      <c r="E45" s="57">
        <f t="shared" si="8"/>
        <v>0</v>
      </c>
      <c r="F45" s="57">
        <f t="shared" si="8"/>
        <v>0</v>
      </c>
      <c r="G45" s="57">
        <f>F45-B45</f>
        <v>0</v>
      </c>
    </row>
    <row r="46" spans="1:7">
      <c r="A46" s="73" t="s">
        <v>245</v>
      </c>
      <c r="B46" s="57"/>
      <c r="C46" s="57"/>
      <c r="D46" s="57">
        <f>B46+C46</f>
        <v>0</v>
      </c>
      <c r="E46" s="57"/>
      <c r="F46" s="57"/>
      <c r="G46" s="57">
        <f>F46-B46</f>
        <v>0</v>
      </c>
    </row>
    <row r="47" spans="1:7">
      <c r="A47" s="73" t="s">
        <v>246</v>
      </c>
      <c r="B47" s="57"/>
      <c r="C47" s="57"/>
      <c r="D47" s="57">
        <f t="shared" ref="D47:D53" si="9">B47+C47</f>
        <v>0</v>
      </c>
      <c r="E47" s="57"/>
      <c r="F47" s="57"/>
      <c r="G47" s="57">
        <f t="shared" ref="G47:G48" si="10">F47-B47</f>
        <v>0</v>
      </c>
    </row>
    <row r="48" spans="1:7" ht="14.4">
      <c r="A48" s="73" t="s">
        <v>247</v>
      </c>
      <c r="B48" s="114">
        <v>0</v>
      </c>
      <c r="C48" s="114">
        <v>0</v>
      </c>
      <c r="D48" s="57">
        <f t="shared" si="9"/>
        <v>0</v>
      </c>
      <c r="E48" s="114">
        <v>0</v>
      </c>
      <c r="F48" s="114">
        <v>0</v>
      </c>
      <c r="G48" s="57">
        <f t="shared" si="10"/>
        <v>0</v>
      </c>
    </row>
    <row r="49" spans="1:7" ht="26.4">
      <c r="A49" s="73" t="s">
        <v>248</v>
      </c>
      <c r="B49" s="114">
        <v>0</v>
      </c>
      <c r="C49" s="114">
        <v>0</v>
      </c>
      <c r="D49" s="57">
        <f t="shared" si="9"/>
        <v>0</v>
      </c>
      <c r="E49" s="114">
        <v>0</v>
      </c>
      <c r="F49" s="114">
        <v>0</v>
      </c>
      <c r="G49" s="57">
        <f>F49-B49</f>
        <v>0</v>
      </c>
    </row>
    <row r="50" spans="1:7">
      <c r="A50" s="73" t="s">
        <v>249</v>
      </c>
      <c r="B50" s="57"/>
      <c r="C50" s="57"/>
      <c r="D50" s="57">
        <f t="shared" si="9"/>
        <v>0</v>
      </c>
      <c r="E50" s="57"/>
      <c r="F50" s="57"/>
      <c r="G50" s="57">
        <f t="shared" ref="G50:G63" si="11">F50-B50</f>
        <v>0</v>
      </c>
    </row>
    <row r="51" spans="1:7">
      <c r="A51" s="73" t="s">
        <v>250</v>
      </c>
      <c r="B51" s="57"/>
      <c r="C51" s="57"/>
      <c r="D51" s="57">
        <f t="shared" si="9"/>
        <v>0</v>
      </c>
      <c r="E51" s="57"/>
      <c r="F51" s="57"/>
      <c r="G51" s="57">
        <f t="shared" si="11"/>
        <v>0</v>
      </c>
    </row>
    <row r="52" spans="1:7" ht="26.4">
      <c r="A52" s="74" t="s">
        <v>251</v>
      </c>
      <c r="B52" s="57"/>
      <c r="C52" s="57"/>
      <c r="D52" s="57">
        <f t="shared" si="9"/>
        <v>0</v>
      </c>
      <c r="E52" s="57"/>
      <c r="F52" s="57"/>
      <c r="G52" s="57">
        <f t="shared" si="11"/>
        <v>0</v>
      </c>
    </row>
    <row r="53" spans="1:7">
      <c r="A53" s="71" t="s">
        <v>252</v>
      </c>
      <c r="B53" s="57"/>
      <c r="C53" s="57"/>
      <c r="D53" s="57">
        <f t="shared" si="9"/>
        <v>0</v>
      </c>
      <c r="E53" s="57"/>
      <c r="F53" s="57"/>
      <c r="G53" s="57">
        <f t="shared" si="11"/>
        <v>0</v>
      </c>
    </row>
    <row r="54" spans="1:7">
      <c r="A54" s="42" t="s">
        <v>253</v>
      </c>
      <c r="B54" s="57">
        <f>SUM(B55:B58)</f>
        <v>0</v>
      </c>
      <c r="C54" s="57">
        <f t="shared" ref="C54:F54" si="12">SUM(C55:C58)</f>
        <v>0</v>
      </c>
      <c r="D54" s="57">
        <f t="shared" si="12"/>
        <v>0</v>
      </c>
      <c r="E54" s="57">
        <f t="shared" si="12"/>
        <v>0</v>
      </c>
      <c r="F54" s="57">
        <f t="shared" si="12"/>
        <v>0</v>
      </c>
      <c r="G54" s="57">
        <f t="shared" si="11"/>
        <v>0</v>
      </c>
    </row>
    <row r="55" spans="1:7">
      <c r="A55" s="74" t="s">
        <v>254</v>
      </c>
      <c r="B55" s="57"/>
      <c r="C55" s="57"/>
      <c r="D55" s="57">
        <f t="shared" ref="D55:D58" si="13">B55+C55</f>
        <v>0</v>
      </c>
      <c r="E55" s="57"/>
      <c r="F55" s="57"/>
      <c r="G55" s="57">
        <f t="shared" si="11"/>
        <v>0</v>
      </c>
    </row>
    <row r="56" spans="1:7">
      <c r="A56" s="73" t="s">
        <v>255</v>
      </c>
      <c r="B56" s="57"/>
      <c r="C56" s="57"/>
      <c r="D56" s="57">
        <f t="shared" si="13"/>
        <v>0</v>
      </c>
      <c r="E56" s="57"/>
      <c r="F56" s="57"/>
      <c r="G56" s="57">
        <f t="shared" si="11"/>
        <v>0</v>
      </c>
    </row>
    <row r="57" spans="1:7">
      <c r="A57" s="73" t="s">
        <v>256</v>
      </c>
      <c r="B57" s="57"/>
      <c r="C57" s="57"/>
      <c r="D57" s="57">
        <f t="shared" si="13"/>
        <v>0</v>
      </c>
      <c r="E57" s="57"/>
      <c r="F57" s="57"/>
      <c r="G57" s="57">
        <f t="shared" si="11"/>
        <v>0</v>
      </c>
    </row>
    <row r="58" spans="1:7" ht="14.4">
      <c r="A58" s="74" t="s">
        <v>257</v>
      </c>
      <c r="B58" s="114">
        <v>0</v>
      </c>
      <c r="C58" s="114">
        <v>0</v>
      </c>
      <c r="D58" s="57">
        <f t="shared" si="13"/>
        <v>0</v>
      </c>
      <c r="E58" s="114">
        <v>0</v>
      </c>
      <c r="F58" s="114">
        <v>0</v>
      </c>
      <c r="G58" s="57">
        <f t="shared" si="11"/>
        <v>0</v>
      </c>
    </row>
    <row r="59" spans="1:7">
      <c r="A59" s="42" t="s">
        <v>258</v>
      </c>
      <c r="B59" s="57">
        <f>B60+B61</f>
        <v>0</v>
      </c>
      <c r="C59" s="57">
        <f t="shared" ref="C59:F59" si="14">C60+C61</f>
        <v>0</v>
      </c>
      <c r="D59" s="57">
        <f t="shared" si="14"/>
        <v>0</v>
      </c>
      <c r="E59" s="57">
        <f t="shared" si="14"/>
        <v>0</v>
      </c>
      <c r="F59" s="57">
        <f t="shared" si="14"/>
        <v>0</v>
      </c>
      <c r="G59" s="57">
        <f t="shared" si="11"/>
        <v>0</v>
      </c>
    </row>
    <row r="60" spans="1:7" ht="26.4">
      <c r="A60" s="73" t="s">
        <v>259</v>
      </c>
      <c r="B60" s="57"/>
      <c r="C60" s="57"/>
      <c r="D60" s="57">
        <f t="shared" ref="D60:D63" si="15">B60+C60</f>
        <v>0</v>
      </c>
      <c r="E60" s="57"/>
      <c r="F60" s="57"/>
      <c r="G60" s="57">
        <f t="shared" si="11"/>
        <v>0</v>
      </c>
    </row>
    <row r="61" spans="1:7">
      <c r="A61" s="73" t="s">
        <v>260</v>
      </c>
      <c r="B61" s="57"/>
      <c r="C61" s="57"/>
      <c r="D61" s="57">
        <f t="shared" si="15"/>
        <v>0</v>
      </c>
      <c r="E61" s="57"/>
      <c r="F61" s="57"/>
      <c r="G61" s="57">
        <f t="shared" si="11"/>
        <v>0</v>
      </c>
    </row>
    <row r="62" spans="1:7">
      <c r="A62" s="42" t="s">
        <v>261</v>
      </c>
      <c r="B62" s="57"/>
      <c r="C62" s="57"/>
      <c r="D62" s="57">
        <f t="shared" si="15"/>
        <v>0</v>
      </c>
      <c r="E62" s="57"/>
      <c r="F62" s="57"/>
      <c r="G62" s="57">
        <f t="shared" si="11"/>
        <v>0</v>
      </c>
    </row>
    <row r="63" spans="1:7">
      <c r="A63" s="42" t="s">
        <v>262</v>
      </c>
      <c r="B63" s="57"/>
      <c r="C63" s="57"/>
      <c r="D63" s="57">
        <f t="shared" si="15"/>
        <v>0</v>
      </c>
      <c r="E63" s="57"/>
      <c r="F63" s="57"/>
      <c r="G63" s="57">
        <f t="shared" si="11"/>
        <v>0</v>
      </c>
    </row>
    <row r="64" spans="1:7">
      <c r="A64" s="17"/>
      <c r="B64" s="54"/>
      <c r="C64" s="54"/>
      <c r="D64" s="54"/>
      <c r="E64" s="54"/>
      <c r="F64" s="54"/>
      <c r="G64" s="54"/>
    </row>
    <row r="65" spans="1:7" ht="14.4">
      <c r="A65" s="27" t="s">
        <v>263</v>
      </c>
      <c r="B65" s="53">
        <f>B45+B54+B59+B62+B63</f>
        <v>0</v>
      </c>
      <c r="C65" s="53">
        <f t="shared" ref="C65:F65" si="16">C45+C54+C59+C62+C63</f>
        <v>0</v>
      </c>
      <c r="D65" s="53">
        <f t="shared" si="16"/>
        <v>0</v>
      </c>
      <c r="E65" s="53">
        <f t="shared" si="16"/>
        <v>0</v>
      </c>
      <c r="F65" s="53">
        <f t="shared" si="16"/>
        <v>0</v>
      </c>
      <c r="G65" s="53">
        <f>F65-B65</f>
        <v>0</v>
      </c>
    </row>
    <row r="66" spans="1:7">
      <c r="A66" s="17"/>
      <c r="B66" s="54"/>
      <c r="C66" s="54"/>
      <c r="D66" s="54"/>
      <c r="E66" s="54"/>
      <c r="F66" s="54"/>
      <c r="G66" s="54"/>
    </row>
    <row r="67" spans="1:7" ht="14.4">
      <c r="A67" s="27" t="s">
        <v>264</v>
      </c>
      <c r="B67" s="53">
        <f>B68</f>
        <v>0</v>
      </c>
      <c r="C67" s="53">
        <f t="shared" ref="C67:G67" si="17">C68</f>
        <v>0</v>
      </c>
      <c r="D67" s="53">
        <f t="shared" si="17"/>
        <v>0</v>
      </c>
      <c r="E67" s="53">
        <f t="shared" si="17"/>
        <v>0</v>
      </c>
      <c r="F67" s="53">
        <f t="shared" si="17"/>
        <v>0</v>
      </c>
      <c r="G67" s="53">
        <f t="shared" si="17"/>
        <v>0</v>
      </c>
    </row>
    <row r="68" spans="1:7" ht="14.4">
      <c r="A68" s="42" t="s">
        <v>265</v>
      </c>
      <c r="B68" s="114">
        <v>0</v>
      </c>
      <c r="C68" s="114">
        <v>0</v>
      </c>
      <c r="D68" s="57">
        <f>B68+C68</f>
        <v>0</v>
      </c>
      <c r="E68" s="114">
        <v>0</v>
      </c>
      <c r="F68" s="114">
        <v>0</v>
      </c>
      <c r="G68" s="57">
        <f t="shared" ref="G68" si="18">F68-B68</f>
        <v>0</v>
      </c>
    </row>
    <row r="69" spans="1:7">
      <c r="A69" s="17"/>
      <c r="B69" s="54"/>
      <c r="C69" s="54"/>
      <c r="D69" s="54"/>
      <c r="E69" s="54"/>
      <c r="F69" s="54"/>
      <c r="G69" s="54"/>
    </row>
    <row r="70" spans="1:7" ht="14.4">
      <c r="A70" s="27" t="s">
        <v>266</v>
      </c>
      <c r="B70" s="53">
        <f>B41+B65+B67</f>
        <v>11261624</v>
      </c>
      <c r="C70" s="53">
        <f t="shared" ref="C70:G70" si="19">C41+C65+C67</f>
        <v>0</v>
      </c>
      <c r="D70" s="53">
        <f t="shared" si="19"/>
        <v>11261624</v>
      </c>
      <c r="E70" s="53">
        <f t="shared" si="19"/>
        <v>2796012</v>
      </c>
      <c r="F70" s="53">
        <f t="shared" si="19"/>
        <v>0</v>
      </c>
      <c r="G70" s="53">
        <f t="shared" si="19"/>
        <v>-11261624</v>
      </c>
    </row>
    <row r="71" spans="1:7">
      <c r="A71" s="17"/>
      <c r="B71" s="54"/>
      <c r="C71" s="54"/>
      <c r="D71" s="54"/>
      <c r="E71" s="54"/>
      <c r="F71" s="54"/>
      <c r="G71" s="54"/>
    </row>
    <row r="72" spans="1:7" ht="14.4">
      <c r="A72" s="27" t="s">
        <v>267</v>
      </c>
      <c r="B72" s="54"/>
      <c r="C72" s="54"/>
      <c r="D72" s="54"/>
      <c r="E72" s="54"/>
      <c r="F72" s="54"/>
      <c r="G72" s="54"/>
    </row>
    <row r="73" spans="1:7" ht="26.4">
      <c r="A73" s="75" t="s">
        <v>268</v>
      </c>
      <c r="B73" s="114">
        <v>0</v>
      </c>
      <c r="C73" s="114">
        <v>0</v>
      </c>
      <c r="D73" s="57">
        <f t="shared" ref="D73:D74" si="20">B73+C73</f>
        <v>0</v>
      </c>
      <c r="E73" s="114">
        <v>0</v>
      </c>
      <c r="F73" s="114">
        <v>0</v>
      </c>
      <c r="G73" s="57">
        <f t="shared" ref="G73:G74" si="21">F73-B73</f>
        <v>0</v>
      </c>
    </row>
    <row r="74" spans="1:7" ht="26.4">
      <c r="A74" s="75" t="s">
        <v>269</v>
      </c>
      <c r="B74" s="114">
        <v>0</v>
      </c>
      <c r="C74" s="114">
        <v>0</v>
      </c>
      <c r="D74" s="57">
        <f t="shared" si="20"/>
        <v>0</v>
      </c>
      <c r="E74" s="114">
        <v>0</v>
      </c>
      <c r="F74" s="114">
        <v>0</v>
      </c>
      <c r="G74" s="57">
        <f t="shared" si="21"/>
        <v>0</v>
      </c>
    </row>
    <row r="75" spans="1:7" ht="14.4">
      <c r="A75" s="49" t="s">
        <v>270</v>
      </c>
      <c r="B75" s="53">
        <f>B73+B74</f>
        <v>0</v>
      </c>
      <c r="C75" s="53">
        <f t="shared" ref="C75:G75" si="22">C73+C74</f>
        <v>0</v>
      </c>
      <c r="D75" s="53">
        <f t="shared" si="22"/>
        <v>0</v>
      </c>
      <c r="E75" s="53">
        <f t="shared" si="22"/>
        <v>0</v>
      </c>
      <c r="F75" s="53">
        <f t="shared" si="22"/>
        <v>0</v>
      </c>
      <c r="G75" s="53">
        <f t="shared" si="22"/>
        <v>0</v>
      </c>
    </row>
    <row r="76" spans="1:7">
      <c r="A76" s="55"/>
      <c r="B76" s="68"/>
      <c r="C76" s="68"/>
      <c r="D76" s="68"/>
      <c r="E76" s="68"/>
      <c r="F76" s="68"/>
      <c r="G76" s="68"/>
    </row>
    <row r="77" spans="1:7">
      <c r="B77" s="8"/>
      <c r="C77" s="8"/>
      <c r="D77" s="8"/>
      <c r="E77" s="8"/>
      <c r="F77" s="8"/>
      <c r="G77" s="8"/>
    </row>
    <row r="78" spans="1:7">
      <c r="B78" s="8"/>
      <c r="C78" s="8"/>
      <c r="D78" s="8">
        <f>B78+C78</f>
        <v>0</v>
      </c>
      <c r="E78" s="8"/>
      <c r="F78" s="8"/>
      <c r="G78" s="9">
        <f t="shared" ref="G78" si="23">B78-F78</f>
        <v>0</v>
      </c>
    </row>
    <row r="79" spans="1:7">
      <c r="B79" s="8"/>
      <c r="C79" s="8"/>
      <c r="D79" s="8"/>
      <c r="E79" s="8"/>
      <c r="F79" s="8"/>
      <c r="G79" s="9"/>
    </row>
    <row r="80" spans="1:7">
      <c r="B80" s="10"/>
      <c r="C80" s="10"/>
      <c r="D80" s="10"/>
      <c r="E80" s="10"/>
      <c r="F80" s="10"/>
      <c r="G80" s="1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1"/>
  <sheetViews>
    <sheetView showGridLines="0" zoomScale="85" zoomScaleNormal="85" workbookViewId="0">
      <selection activeCell="A2" sqref="A2:G160"/>
    </sheetView>
  </sheetViews>
  <sheetFormatPr baseColWidth="10" defaultRowHeight="14.4"/>
  <cols>
    <col min="1" max="1" width="103.33203125" style="77" customWidth="1"/>
    <col min="2" max="5" width="21" style="77" customWidth="1"/>
    <col min="6" max="6" width="20.88671875" style="77" customWidth="1"/>
    <col min="7" max="7" width="21" style="77" customWidth="1"/>
    <col min="8" max="16384" width="11.5546875" style="77"/>
  </cols>
  <sheetData>
    <row r="1" spans="1:8" ht="48.75" customHeight="1">
      <c r="A1" s="217" t="s">
        <v>506</v>
      </c>
      <c r="B1" s="218"/>
      <c r="C1" s="218"/>
      <c r="D1" s="218"/>
      <c r="E1" s="218"/>
      <c r="F1" s="218"/>
      <c r="G1" s="218"/>
    </row>
    <row r="2" spans="1:8">
      <c r="A2" s="221" t="s">
        <v>294</v>
      </c>
      <c r="B2" s="221"/>
      <c r="C2" s="221"/>
      <c r="D2" s="221"/>
      <c r="E2" s="221"/>
      <c r="F2" s="221"/>
      <c r="G2" s="221"/>
    </row>
    <row r="3" spans="1:8">
      <c r="A3" s="222" t="s">
        <v>303</v>
      </c>
      <c r="B3" s="222"/>
      <c r="C3" s="222"/>
      <c r="D3" s="222"/>
      <c r="E3" s="222"/>
      <c r="F3" s="222"/>
      <c r="G3" s="222"/>
    </row>
    <row r="4" spans="1:8">
      <c r="A4" s="222" t="s">
        <v>505</v>
      </c>
      <c r="B4" s="222"/>
      <c r="C4" s="222"/>
      <c r="D4" s="222"/>
      <c r="E4" s="222"/>
      <c r="F4" s="222"/>
      <c r="G4" s="222"/>
    </row>
    <row r="5" spans="1:8">
      <c r="A5" s="223" t="s">
        <v>524</v>
      </c>
      <c r="B5" s="223"/>
      <c r="C5" s="223"/>
      <c r="D5" s="223"/>
      <c r="E5" s="223"/>
      <c r="F5" s="223"/>
      <c r="G5" s="223"/>
    </row>
    <row r="6" spans="1:8">
      <c r="A6" s="214" t="s">
        <v>296</v>
      </c>
      <c r="B6" s="214"/>
      <c r="C6" s="214"/>
      <c r="D6" s="214"/>
      <c r="E6" s="214"/>
      <c r="F6" s="214"/>
      <c r="G6" s="214"/>
    </row>
    <row r="7" spans="1:8">
      <c r="A7" s="219" t="s">
        <v>1</v>
      </c>
      <c r="B7" s="219" t="s">
        <v>0</v>
      </c>
      <c r="C7" s="219"/>
      <c r="D7" s="219"/>
      <c r="E7" s="219"/>
      <c r="F7" s="219"/>
      <c r="G7" s="220" t="s">
        <v>4</v>
      </c>
    </row>
    <row r="8" spans="1:8" ht="28.8">
      <c r="A8" s="219"/>
      <c r="B8" s="82" t="s">
        <v>2</v>
      </c>
      <c r="C8" s="82" t="s">
        <v>504</v>
      </c>
      <c r="D8" s="82" t="s">
        <v>503</v>
      </c>
      <c r="E8" s="82" t="s">
        <v>3</v>
      </c>
      <c r="F8" s="82" t="s">
        <v>502</v>
      </c>
      <c r="G8" s="219"/>
    </row>
    <row r="9" spans="1:8">
      <c r="A9" s="116" t="s">
        <v>501</v>
      </c>
      <c r="B9" s="117">
        <f>B10+B18+B189+B28+B38+B48+B58+B62+B71+B75</f>
        <v>11261623.999999998</v>
      </c>
      <c r="C9" s="117">
        <f t="shared" ref="C9:G9" si="0">C10+C18+C189+C28+C38+C48+C58+C62+C71+C75</f>
        <v>-216455.95</v>
      </c>
      <c r="D9" s="117">
        <f t="shared" si="0"/>
        <v>11045168.049999999</v>
      </c>
      <c r="E9" s="117">
        <f t="shared" si="0"/>
        <v>2276209.6800000002</v>
      </c>
      <c r="F9" s="117">
        <f t="shared" si="0"/>
        <v>2147046.23</v>
      </c>
      <c r="G9" s="117">
        <f t="shared" si="0"/>
        <v>8768958.3699999992</v>
      </c>
    </row>
    <row r="10" spans="1:8">
      <c r="A10" s="118" t="s">
        <v>438</v>
      </c>
      <c r="B10" s="119">
        <f>SUM(B11:B17)</f>
        <v>8593315.3899999987</v>
      </c>
      <c r="C10" s="119">
        <f t="shared" ref="C10:G10" si="1">SUM(C11:C17)</f>
        <v>-216455.95</v>
      </c>
      <c r="D10" s="119">
        <f t="shared" si="1"/>
        <v>8376859.4399999995</v>
      </c>
      <c r="E10" s="119">
        <f t="shared" si="1"/>
        <v>1720961.6400000001</v>
      </c>
      <c r="F10" s="119">
        <f t="shared" si="1"/>
        <v>1720961.6400000001</v>
      </c>
      <c r="G10" s="119">
        <f t="shared" si="1"/>
        <v>6655897.7999999998</v>
      </c>
    </row>
    <row r="11" spans="1:8">
      <c r="A11" s="120" t="s">
        <v>437</v>
      </c>
      <c r="B11" s="121">
        <v>6916478.6299999999</v>
      </c>
      <c r="C11" s="121">
        <v>0</v>
      </c>
      <c r="D11" s="119">
        <f>B11+C11</f>
        <v>6916478.6299999999</v>
      </c>
      <c r="E11" s="121">
        <v>1635757.83</v>
      </c>
      <c r="F11" s="121">
        <v>1635757.83</v>
      </c>
      <c r="G11" s="119">
        <f>D11-E11</f>
        <v>5280720.8</v>
      </c>
      <c r="H11" s="79" t="s">
        <v>500</v>
      </c>
    </row>
    <row r="12" spans="1:8">
      <c r="A12" s="120" t="s">
        <v>435</v>
      </c>
      <c r="B12" s="119"/>
      <c r="C12" s="119"/>
      <c r="D12" s="119">
        <f t="shared" ref="D12:D17" si="2">B12+C12</f>
        <v>0</v>
      </c>
      <c r="E12" s="119"/>
      <c r="F12" s="119"/>
      <c r="G12" s="119">
        <f t="shared" ref="G12:G17" si="3">D12-E12</f>
        <v>0</v>
      </c>
      <c r="H12" s="79" t="s">
        <v>499</v>
      </c>
    </row>
    <row r="13" spans="1:8">
      <c r="A13" s="120" t="s">
        <v>433</v>
      </c>
      <c r="B13" s="121">
        <v>1160380.81</v>
      </c>
      <c r="C13" s="121">
        <v>0</v>
      </c>
      <c r="D13" s="119">
        <f t="shared" si="2"/>
        <v>1160380.81</v>
      </c>
      <c r="E13" s="121">
        <v>49448.85</v>
      </c>
      <c r="F13" s="121">
        <v>49448.85</v>
      </c>
      <c r="G13" s="119">
        <f t="shared" si="3"/>
        <v>1110931.96</v>
      </c>
      <c r="H13" s="79" t="s">
        <v>498</v>
      </c>
    </row>
    <row r="14" spans="1:8">
      <c r="A14" s="120" t="s">
        <v>431</v>
      </c>
      <c r="B14" s="119"/>
      <c r="C14" s="119"/>
      <c r="D14" s="119">
        <f t="shared" si="2"/>
        <v>0</v>
      </c>
      <c r="E14" s="119"/>
      <c r="F14" s="119"/>
      <c r="G14" s="119">
        <f t="shared" si="3"/>
        <v>0</v>
      </c>
      <c r="H14" s="79" t="s">
        <v>497</v>
      </c>
    </row>
    <row r="15" spans="1:8">
      <c r="A15" s="120" t="s">
        <v>429</v>
      </c>
      <c r="B15" s="121">
        <v>516455.95</v>
      </c>
      <c r="C15" s="121">
        <v>-216455.95</v>
      </c>
      <c r="D15" s="119">
        <f t="shared" si="2"/>
        <v>300000</v>
      </c>
      <c r="E15" s="121">
        <v>35754.959999999999</v>
      </c>
      <c r="F15" s="121">
        <v>35754.959999999999</v>
      </c>
      <c r="G15" s="119">
        <f t="shared" si="3"/>
        <v>264245.03999999998</v>
      </c>
      <c r="H15" s="79" t="s">
        <v>496</v>
      </c>
    </row>
    <row r="16" spans="1:8">
      <c r="A16" s="120" t="s">
        <v>427</v>
      </c>
      <c r="B16" s="119"/>
      <c r="C16" s="119"/>
      <c r="D16" s="119">
        <f t="shared" si="2"/>
        <v>0</v>
      </c>
      <c r="E16" s="119"/>
      <c r="F16" s="119"/>
      <c r="G16" s="119">
        <f t="shared" si="3"/>
        <v>0</v>
      </c>
      <c r="H16" s="79" t="s">
        <v>495</v>
      </c>
    </row>
    <row r="17" spans="1:8">
      <c r="A17" s="120" t="s">
        <v>425</v>
      </c>
      <c r="B17" s="119"/>
      <c r="C17" s="119"/>
      <c r="D17" s="119">
        <f t="shared" si="2"/>
        <v>0</v>
      </c>
      <c r="E17" s="119"/>
      <c r="F17" s="119"/>
      <c r="G17" s="119">
        <f t="shared" si="3"/>
        <v>0</v>
      </c>
      <c r="H17" s="79" t="s">
        <v>494</v>
      </c>
    </row>
    <row r="18" spans="1:8">
      <c r="A18" s="118" t="s">
        <v>423</v>
      </c>
      <c r="B18" s="119">
        <f>SUM(B19:B27)</f>
        <v>1250630</v>
      </c>
      <c r="C18" s="119">
        <f t="shared" ref="C18:G18" si="4">SUM(C19:C27)</f>
        <v>-62645</v>
      </c>
      <c r="D18" s="119">
        <f t="shared" si="4"/>
        <v>1187985</v>
      </c>
      <c r="E18" s="119">
        <f t="shared" si="4"/>
        <v>190230.6</v>
      </c>
      <c r="F18" s="119">
        <f t="shared" si="4"/>
        <v>150755.17000000001</v>
      </c>
      <c r="G18" s="119">
        <f t="shared" si="4"/>
        <v>997754.39999999991</v>
      </c>
    </row>
    <row r="19" spans="1:8">
      <c r="A19" s="120" t="s">
        <v>422</v>
      </c>
      <c r="B19" s="121">
        <v>276830</v>
      </c>
      <c r="C19" s="121">
        <v>-2600</v>
      </c>
      <c r="D19" s="119">
        <f t="shared" ref="D19:D27" si="5">B19+C19</f>
        <v>274230</v>
      </c>
      <c r="E19" s="121">
        <v>71910.720000000001</v>
      </c>
      <c r="F19" s="121">
        <v>34940.29</v>
      </c>
      <c r="G19" s="119">
        <f t="shared" ref="G19:G27" si="6">D19-E19</f>
        <v>202319.28</v>
      </c>
      <c r="H19" s="79" t="s">
        <v>493</v>
      </c>
    </row>
    <row r="20" spans="1:8">
      <c r="A20" s="120" t="s">
        <v>420</v>
      </c>
      <c r="B20" s="121">
        <v>61000</v>
      </c>
      <c r="C20" s="121">
        <v>-4000</v>
      </c>
      <c r="D20" s="119">
        <f t="shared" si="5"/>
        <v>57000</v>
      </c>
      <c r="E20" s="121">
        <v>9343.2800000000007</v>
      </c>
      <c r="F20" s="121">
        <v>9343.2800000000007</v>
      </c>
      <c r="G20" s="119">
        <f t="shared" si="6"/>
        <v>47656.72</v>
      </c>
      <c r="H20" s="79" t="s">
        <v>492</v>
      </c>
    </row>
    <row r="21" spans="1:8">
      <c r="A21" s="120" t="s">
        <v>418</v>
      </c>
      <c r="B21" s="119"/>
      <c r="C21" s="119"/>
      <c r="D21" s="119">
        <f t="shared" si="5"/>
        <v>0</v>
      </c>
      <c r="E21" s="119"/>
      <c r="F21" s="119"/>
      <c r="G21" s="119">
        <f t="shared" si="6"/>
        <v>0</v>
      </c>
      <c r="H21" s="79" t="s">
        <v>491</v>
      </c>
    </row>
    <row r="22" spans="1:8">
      <c r="A22" s="120" t="s">
        <v>416</v>
      </c>
      <c r="B22" s="121">
        <v>4000</v>
      </c>
      <c r="C22" s="121">
        <v>0</v>
      </c>
      <c r="D22" s="119">
        <f t="shared" si="5"/>
        <v>4000</v>
      </c>
      <c r="E22" s="121">
        <v>3035.91</v>
      </c>
      <c r="F22" s="121">
        <v>628.91</v>
      </c>
      <c r="G22" s="119">
        <f t="shared" si="6"/>
        <v>964.09000000000015</v>
      </c>
      <c r="H22" s="79" t="s">
        <v>490</v>
      </c>
    </row>
    <row r="23" spans="1:8">
      <c r="A23" s="120" t="s">
        <v>414</v>
      </c>
      <c r="B23" s="121">
        <v>35000</v>
      </c>
      <c r="C23" s="121">
        <v>0</v>
      </c>
      <c r="D23" s="119">
        <f t="shared" si="5"/>
        <v>35000</v>
      </c>
      <c r="E23" s="121">
        <v>21628.55</v>
      </c>
      <c r="F23" s="121">
        <v>21628.55</v>
      </c>
      <c r="G23" s="119">
        <f t="shared" si="6"/>
        <v>13371.45</v>
      </c>
      <c r="H23" s="79" t="s">
        <v>489</v>
      </c>
    </row>
    <row r="24" spans="1:8">
      <c r="A24" s="120" t="s">
        <v>412</v>
      </c>
      <c r="B24" s="121">
        <v>697600</v>
      </c>
      <c r="C24" s="121">
        <v>-56045</v>
      </c>
      <c r="D24" s="119">
        <f t="shared" si="5"/>
        <v>641555</v>
      </c>
      <c r="E24" s="121">
        <v>70429.42</v>
      </c>
      <c r="F24" s="121">
        <v>70429.42</v>
      </c>
      <c r="G24" s="119">
        <f t="shared" si="6"/>
        <v>571125.57999999996</v>
      </c>
      <c r="H24" s="79" t="s">
        <v>488</v>
      </c>
    </row>
    <row r="25" spans="1:8">
      <c r="A25" s="120" t="s">
        <v>410</v>
      </c>
      <c r="B25" s="121">
        <v>37000</v>
      </c>
      <c r="C25" s="121">
        <v>0</v>
      </c>
      <c r="D25" s="119">
        <f t="shared" si="5"/>
        <v>37000</v>
      </c>
      <c r="E25" s="121">
        <v>0</v>
      </c>
      <c r="F25" s="121">
        <v>0</v>
      </c>
      <c r="G25" s="119">
        <f t="shared" si="6"/>
        <v>37000</v>
      </c>
      <c r="H25" s="79" t="s">
        <v>487</v>
      </c>
    </row>
    <row r="26" spans="1:8">
      <c r="A26" s="120" t="s">
        <v>408</v>
      </c>
      <c r="B26" s="119"/>
      <c r="C26" s="119"/>
      <c r="D26" s="119">
        <f t="shared" si="5"/>
        <v>0</v>
      </c>
      <c r="E26" s="119"/>
      <c r="F26" s="119"/>
      <c r="G26" s="119">
        <f t="shared" si="6"/>
        <v>0</v>
      </c>
      <c r="H26" s="79" t="s">
        <v>486</v>
      </c>
    </row>
    <row r="27" spans="1:8">
      <c r="A27" s="120" t="s">
        <v>406</v>
      </c>
      <c r="B27" s="121">
        <v>139200</v>
      </c>
      <c r="C27" s="121">
        <v>0</v>
      </c>
      <c r="D27" s="119">
        <f t="shared" si="5"/>
        <v>139200</v>
      </c>
      <c r="E27" s="121">
        <v>13882.72</v>
      </c>
      <c r="F27" s="121">
        <v>13784.72</v>
      </c>
      <c r="G27" s="119">
        <f t="shared" si="6"/>
        <v>125317.28</v>
      </c>
      <c r="H27" s="79" t="s">
        <v>485</v>
      </c>
    </row>
    <row r="28" spans="1:8">
      <c r="A28" s="118" t="s">
        <v>404</v>
      </c>
      <c r="B28" s="119">
        <f>SUM(B29:B37)</f>
        <v>1132474.94</v>
      </c>
      <c r="C28" s="119">
        <f t="shared" ref="C28:G28" si="7">SUM(C29:C37)</f>
        <v>62645</v>
      </c>
      <c r="D28" s="119">
        <f t="shared" si="7"/>
        <v>1195119.94</v>
      </c>
      <c r="E28" s="119">
        <f t="shared" si="7"/>
        <v>321567.85000000003</v>
      </c>
      <c r="F28" s="119">
        <f t="shared" si="7"/>
        <v>261879.83000000002</v>
      </c>
      <c r="G28" s="119">
        <f t="shared" si="7"/>
        <v>873552.09000000008</v>
      </c>
    </row>
    <row r="29" spans="1:8">
      <c r="A29" s="120" t="s">
        <v>403</v>
      </c>
      <c r="B29" s="121">
        <v>243180</v>
      </c>
      <c r="C29" s="121">
        <v>19500</v>
      </c>
      <c r="D29" s="119">
        <f t="shared" ref="D29:D82" si="8">B29+C29</f>
        <v>262680</v>
      </c>
      <c r="E29" s="121">
        <v>60489</v>
      </c>
      <c r="F29" s="121">
        <v>5360</v>
      </c>
      <c r="G29" s="119">
        <f t="shared" ref="G29:G37" si="9">D29-E29</f>
        <v>202191</v>
      </c>
      <c r="H29" s="79" t="s">
        <v>484</v>
      </c>
    </row>
    <row r="30" spans="1:8">
      <c r="A30" s="120" t="s">
        <v>401</v>
      </c>
      <c r="B30" s="121">
        <v>30000</v>
      </c>
      <c r="C30" s="121">
        <v>0</v>
      </c>
      <c r="D30" s="119">
        <f t="shared" si="8"/>
        <v>30000</v>
      </c>
      <c r="E30" s="121">
        <v>6960</v>
      </c>
      <c r="F30" s="121">
        <v>6960</v>
      </c>
      <c r="G30" s="119">
        <f t="shared" si="9"/>
        <v>23040</v>
      </c>
      <c r="H30" s="79" t="s">
        <v>483</v>
      </c>
    </row>
    <row r="31" spans="1:8">
      <c r="A31" s="120" t="s">
        <v>399</v>
      </c>
      <c r="B31" s="121">
        <v>5000</v>
      </c>
      <c r="C31" s="121">
        <v>8000</v>
      </c>
      <c r="D31" s="119">
        <f t="shared" si="8"/>
        <v>13000</v>
      </c>
      <c r="E31" s="121">
        <v>1160</v>
      </c>
      <c r="F31" s="121">
        <v>1160</v>
      </c>
      <c r="G31" s="119">
        <f t="shared" si="9"/>
        <v>11840</v>
      </c>
      <c r="H31" s="79" t="s">
        <v>482</v>
      </c>
    </row>
    <row r="32" spans="1:8">
      <c r="A32" s="120" t="s">
        <v>397</v>
      </c>
      <c r="B32" s="121">
        <v>137700</v>
      </c>
      <c r="C32" s="121">
        <v>28045</v>
      </c>
      <c r="D32" s="119">
        <f t="shared" si="8"/>
        <v>165745</v>
      </c>
      <c r="E32" s="121">
        <v>128989.88</v>
      </c>
      <c r="F32" s="121">
        <v>128989.88</v>
      </c>
      <c r="G32" s="119">
        <f t="shared" si="9"/>
        <v>36755.119999999995</v>
      </c>
      <c r="H32" s="79" t="s">
        <v>481</v>
      </c>
    </row>
    <row r="33" spans="1:8">
      <c r="A33" s="120" t="s">
        <v>395</v>
      </c>
      <c r="B33" s="121">
        <v>290250</v>
      </c>
      <c r="C33" s="121">
        <v>15600</v>
      </c>
      <c r="D33" s="119">
        <f t="shared" si="8"/>
        <v>305850</v>
      </c>
      <c r="E33" s="121">
        <v>64005.47</v>
      </c>
      <c r="F33" s="121">
        <v>62725.45</v>
      </c>
      <c r="G33" s="119">
        <f t="shared" si="9"/>
        <v>241844.53</v>
      </c>
      <c r="H33" s="79" t="s">
        <v>480</v>
      </c>
    </row>
    <row r="34" spans="1:8">
      <c r="A34" s="120" t="s">
        <v>393</v>
      </c>
      <c r="B34" s="121">
        <v>28500</v>
      </c>
      <c r="C34" s="121">
        <v>0</v>
      </c>
      <c r="D34" s="119">
        <f t="shared" si="8"/>
        <v>28500</v>
      </c>
      <c r="E34" s="121">
        <v>348</v>
      </c>
      <c r="F34" s="121">
        <v>348</v>
      </c>
      <c r="G34" s="119">
        <f t="shared" si="9"/>
        <v>28152</v>
      </c>
      <c r="H34" s="79" t="s">
        <v>479</v>
      </c>
    </row>
    <row r="35" spans="1:8">
      <c r="A35" s="120" t="s">
        <v>391</v>
      </c>
      <c r="B35" s="121">
        <v>34560</v>
      </c>
      <c r="C35" s="121">
        <v>1000</v>
      </c>
      <c r="D35" s="119">
        <f t="shared" si="8"/>
        <v>35560</v>
      </c>
      <c r="E35" s="121">
        <v>2075.31</v>
      </c>
      <c r="F35" s="121">
        <v>2075.31</v>
      </c>
      <c r="G35" s="119">
        <f t="shared" si="9"/>
        <v>33484.69</v>
      </c>
      <c r="H35" s="79" t="s">
        <v>478</v>
      </c>
    </row>
    <row r="36" spans="1:8">
      <c r="A36" s="120" t="s">
        <v>389</v>
      </c>
      <c r="B36" s="121">
        <v>183036.62</v>
      </c>
      <c r="C36" s="121">
        <v>-9500</v>
      </c>
      <c r="D36" s="119">
        <f t="shared" si="8"/>
        <v>173536.62</v>
      </c>
      <c r="E36" s="121">
        <v>32674.19</v>
      </c>
      <c r="F36" s="121">
        <v>29395.19</v>
      </c>
      <c r="G36" s="119">
        <f t="shared" si="9"/>
        <v>140862.43</v>
      </c>
      <c r="H36" s="79" t="s">
        <v>477</v>
      </c>
    </row>
    <row r="37" spans="1:8">
      <c r="A37" s="120" t="s">
        <v>387</v>
      </c>
      <c r="B37" s="121">
        <v>180248.32000000001</v>
      </c>
      <c r="C37" s="121">
        <v>0</v>
      </c>
      <c r="D37" s="119">
        <f t="shared" si="8"/>
        <v>180248.32000000001</v>
      </c>
      <c r="E37" s="121">
        <v>24866</v>
      </c>
      <c r="F37" s="121">
        <v>24866</v>
      </c>
      <c r="G37" s="119">
        <f t="shared" si="9"/>
        <v>155382.32</v>
      </c>
      <c r="H37" s="79" t="s">
        <v>476</v>
      </c>
    </row>
    <row r="38" spans="1:8">
      <c r="A38" s="118" t="s">
        <v>385</v>
      </c>
      <c r="B38" s="119">
        <f>SUM(B39:B47)</f>
        <v>220000</v>
      </c>
      <c r="C38" s="119">
        <f t="shared" ref="C38:G38" si="10">SUM(C39:C47)</f>
        <v>0</v>
      </c>
      <c r="D38" s="119">
        <f t="shared" si="10"/>
        <v>220000</v>
      </c>
      <c r="E38" s="119">
        <f t="shared" si="10"/>
        <v>36649.589999999997</v>
      </c>
      <c r="F38" s="119">
        <f t="shared" si="10"/>
        <v>6649.59</v>
      </c>
      <c r="G38" s="119">
        <f t="shared" si="10"/>
        <v>183350.41</v>
      </c>
    </row>
    <row r="39" spans="1:8">
      <c r="A39" s="120" t="s">
        <v>384</v>
      </c>
      <c r="B39" s="119"/>
      <c r="C39" s="119"/>
      <c r="D39" s="119">
        <f t="shared" si="8"/>
        <v>0</v>
      </c>
      <c r="E39" s="119"/>
      <c r="F39" s="119"/>
      <c r="G39" s="119">
        <f t="shared" ref="G39:G47" si="11">D39-E39</f>
        <v>0</v>
      </c>
      <c r="H39" s="79" t="s">
        <v>475</v>
      </c>
    </row>
    <row r="40" spans="1:8">
      <c r="A40" s="120" t="s">
        <v>382</v>
      </c>
      <c r="B40" s="119"/>
      <c r="C40" s="119"/>
      <c r="D40" s="119">
        <f t="shared" si="8"/>
        <v>0</v>
      </c>
      <c r="E40" s="119"/>
      <c r="F40" s="119"/>
      <c r="G40" s="119">
        <f t="shared" si="11"/>
        <v>0</v>
      </c>
      <c r="H40" s="79" t="s">
        <v>474</v>
      </c>
    </row>
    <row r="41" spans="1:8">
      <c r="A41" s="120" t="s">
        <v>380</v>
      </c>
      <c r="B41" s="119"/>
      <c r="C41" s="119"/>
      <c r="D41" s="119">
        <f t="shared" si="8"/>
        <v>0</v>
      </c>
      <c r="E41" s="119"/>
      <c r="F41" s="119"/>
      <c r="G41" s="119">
        <f t="shared" si="11"/>
        <v>0</v>
      </c>
      <c r="H41" s="79" t="s">
        <v>473</v>
      </c>
    </row>
    <row r="42" spans="1:8">
      <c r="A42" s="120" t="s">
        <v>378</v>
      </c>
      <c r="B42" s="121">
        <v>220000</v>
      </c>
      <c r="C42" s="121">
        <v>0</v>
      </c>
      <c r="D42" s="119">
        <f t="shared" si="8"/>
        <v>220000</v>
      </c>
      <c r="E42" s="121">
        <v>36649.589999999997</v>
      </c>
      <c r="F42" s="121">
        <v>6649.59</v>
      </c>
      <c r="G42" s="119">
        <f t="shared" si="11"/>
        <v>183350.41</v>
      </c>
      <c r="H42" s="79" t="s">
        <v>472</v>
      </c>
    </row>
    <row r="43" spans="1:8">
      <c r="A43" s="120" t="s">
        <v>376</v>
      </c>
      <c r="B43" s="119"/>
      <c r="C43" s="119"/>
      <c r="D43" s="119">
        <f t="shared" si="8"/>
        <v>0</v>
      </c>
      <c r="E43" s="119"/>
      <c r="F43" s="119"/>
      <c r="G43" s="119">
        <f t="shared" si="11"/>
        <v>0</v>
      </c>
      <c r="H43" s="79" t="s">
        <v>471</v>
      </c>
    </row>
    <row r="44" spans="1:8">
      <c r="A44" s="120" t="s">
        <v>374</v>
      </c>
      <c r="B44" s="119"/>
      <c r="C44" s="119"/>
      <c r="D44" s="119">
        <f t="shared" si="8"/>
        <v>0</v>
      </c>
      <c r="E44" s="119"/>
      <c r="F44" s="119"/>
      <c r="G44" s="119">
        <f t="shared" si="11"/>
        <v>0</v>
      </c>
      <c r="H44" s="79" t="s">
        <v>470</v>
      </c>
    </row>
    <row r="45" spans="1:8">
      <c r="A45" s="120" t="s">
        <v>372</v>
      </c>
      <c r="B45" s="119"/>
      <c r="C45" s="119"/>
      <c r="D45" s="119">
        <f t="shared" si="8"/>
        <v>0</v>
      </c>
      <c r="E45" s="119"/>
      <c r="F45" s="119"/>
      <c r="G45" s="119">
        <f t="shared" si="11"/>
        <v>0</v>
      </c>
      <c r="H45" s="80"/>
    </row>
    <row r="46" spans="1:8">
      <c r="A46" s="120" t="s">
        <v>371</v>
      </c>
      <c r="B46" s="119"/>
      <c r="C46" s="119"/>
      <c r="D46" s="119">
        <f t="shared" si="8"/>
        <v>0</v>
      </c>
      <c r="E46" s="119"/>
      <c r="F46" s="119"/>
      <c r="G46" s="119">
        <f t="shared" si="11"/>
        <v>0</v>
      </c>
      <c r="H46" s="80"/>
    </row>
    <row r="47" spans="1:8">
      <c r="A47" s="120" t="s">
        <v>370</v>
      </c>
      <c r="B47" s="119"/>
      <c r="C47" s="119"/>
      <c r="D47" s="119">
        <f t="shared" si="8"/>
        <v>0</v>
      </c>
      <c r="E47" s="119"/>
      <c r="F47" s="119"/>
      <c r="G47" s="119">
        <f t="shared" si="11"/>
        <v>0</v>
      </c>
      <c r="H47" s="79" t="s">
        <v>469</v>
      </c>
    </row>
    <row r="48" spans="1:8">
      <c r="A48" s="118" t="s">
        <v>368</v>
      </c>
      <c r="B48" s="119">
        <f>SUM(B49:B57)</f>
        <v>65203.67</v>
      </c>
      <c r="C48" s="119">
        <f t="shared" ref="C48:G48" si="12">SUM(C49:C57)</f>
        <v>0</v>
      </c>
      <c r="D48" s="119">
        <f t="shared" si="12"/>
        <v>65203.67</v>
      </c>
      <c r="E48" s="119">
        <f t="shared" si="12"/>
        <v>6800</v>
      </c>
      <c r="F48" s="119">
        <f t="shared" si="12"/>
        <v>6800</v>
      </c>
      <c r="G48" s="119">
        <f t="shared" si="12"/>
        <v>58403.67</v>
      </c>
    </row>
    <row r="49" spans="1:8">
      <c r="A49" s="120" t="s">
        <v>367</v>
      </c>
      <c r="B49" s="121">
        <v>15000</v>
      </c>
      <c r="C49" s="121">
        <v>6800</v>
      </c>
      <c r="D49" s="119">
        <f t="shared" si="8"/>
        <v>21800</v>
      </c>
      <c r="E49" s="121">
        <v>6800</v>
      </c>
      <c r="F49" s="121">
        <v>6800</v>
      </c>
      <c r="G49" s="119">
        <f t="shared" ref="G49:G57" si="13">D49-E49</f>
        <v>15000</v>
      </c>
      <c r="H49" s="79" t="s">
        <v>468</v>
      </c>
    </row>
    <row r="50" spans="1:8">
      <c r="A50" s="120" t="s">
        <v>365</v>
      </c>
      <c r="B50" s="121">
        <v>18203.669999999998</v>
      </c>
      <c r="C50" s="121">
        <v>-6800</v>
      </c>
      <c r="D50" s="119">
        <f t="shared" si="8"/>
        <v>11403.669999999998</v>
      </c>
      <c r="E50" s="121">
        <v>0</v>
      </c>
      <c r="F50" s="121">
        <v>0</v>
      </c>
      <c r="G50" s="119">
        <f t="shared" si="13"/>
        <v>11403.669999999998</v>
      </c>
      <c r="H50" s="79" t="s">
        <v>467</v>
      </c>
    </row>
    <row r="51" spans="1:8">
      <c r="A51" s="120" t="s">
        <v>363</v>
      </c>
      <c r="B51" s="119"/>
      <c r="C51" s="119"/>
      <c r="D51" s="119">
        <f t="shared" si="8"/>
        <v>0</v>
      </c>
      <c r="E51" s="119"/>
      <c r="F51" s="119"/>
      <c r="G51" s="119">
        <f t="shared" si="13"/>
        <v>0</v>
      </c>
      <c r="H51" s="79" t="s">
        <v>466</v>
      </c>
    </row>
    <row r="52" spans="1:8">
      <c r="A52" s="120" t="s">
        <v>361</v>
      </c>
      <c r="B52" s="121">
        <v>32000</v>
      </c>
      <c r="C52" s="121">
        <v>0</v>
      </c>
      <c r="D52" s="119">
        <f t="shared" si="8"/>
        <v>32000</v>
      </c>
      <c r="E52" s="121">
        <v>0</v>
      </c>
      <c r="F52" s="121">
        <v>0</v>
      </c>
      <c r="G52" s="119">
        <f t="shared" si="13"/>
        <v>32000</v>
      </c>
      <c r="H52" s="79" t="s">
        <v>465</v>
      </c>
    </row>
    <row r="53" spans="1:8">
      <c r="A53" s="120" t="s">
        <v>359</v>
      </c>
      <c r="B53" s="119"/>
      <c r="C53" s="119"/>
      <c r="D53" s="119">
        <f t="shared" si="8"/>
        <v>0</v>
      </c>
      <c r="E53" s="119"/>
      <c r="F53" s="119"/>
      <c r="G53" s="119">
        <f t="shared" si="13"/>
        <v>0</v>
      </c>
      <c r="H53" s="79" t="s">
        <v>464</v>
      </c>
    </row>
    <row r="54" spans="1:8">
      <c r="A54" s="120" t="s">
        <v>357</v>
      </c>
      <c r="B54" s="119"/>
      <c r="C54" s="119"/>
      <c r="D54" s="119">
        <f t="shared" si="8"/>
        <v>0</v>
      </c>
      <c r="E54" s="119"/>
      <c r="F54" s="119"/>
      <c r="G54" s="119">
        <f t="shared" si="13"/>
        <v>0</v>
      </c>
      <c r="H54" s="79" t="s">
        <v>463</v>
      </c>
    </row>
    <row r="55" spans="1:8">
      <c r="A55" s="120" t="s">
        <v>355</v>
      </c>
      <c r="B55" s="119"/>
      <c r="C55" s="119"/>
      <c r="D55" s="119">
        <f t="shared" si="8"/>
        <v>0</v>
      </c>
      <c r="E55" s="119"/>
      <c r="F55" s="119"/>
      <c r="G55" s="119">
        <f t="shared" si="13"/>
        <v>0</v>
      </c>
      <c r="H55" s="79" t="s">
        <v>462</v>
      </c>
    </row>
    <row r="56" spans="1:8">
      <c r="A56" s="120" t="s">
        <v>353</v>
      </c>
      <c r="B56" s="119"/>
      <c r="C56" s="119"/>
      <c r="D56" s="119">
        <f t="shared" si="8"/>
        <v>0</v>
      </c>
      <c r="E56" s="119"/>
      <c r="F56" s="119"/>
      <c r="G56" s="119">
        <f t="shared" si="13"/>
        <v>0</v>
      </c>
      <c r="H56" s="79" t="s">
        <v>461</v>
      </c>
    </row>
    <row r="57" spans="1:8">
      <c r="A57" s="120" t="s">
        <v>351</v>
      </c>
      <c r="B57" s="119"/>
      <c r="C57" s="119"/>
      <c r="D57" s="119">
        <f t="shared" si="8"/>
        <v>0</v>
      </c>
      <c r="E57" s="119"/>
      <c r="F57" s="119"/>
      <c r="G57" s="119">
        <f t="shared" si="13"/>
        <v>0</v>
      </c>
      <c r="H57" s="79" t="s">
        <v>460</v>
      </c>
    </row>
    <row r="58" spans="1:8">
      <c r="A58" s="118" t="s">
        <v>349</v>
      </c>
      <c r="B58" s="119">
        <f>SUM(B59:B61)</f>
        <v>0</v>
      </c>
      <c r="C58" s="119">
        <f t="shared" ref="C58:G58" si="14">SUM(C59:C61)</f>
        <v>0</v>
      </c>
      <c r="D58" s="119">
        <f t="shared" si="14"/>
        <v>0</v>
      </c>
      <c r="E58" s="119">
        <f t="shared" si="14"/>
        <v>0</v>
      </c>
      <c r="F58" s="119">
        <f t="shared" si="14"/>
        <v>0</v>
      </c>
      <c r="G58" s="119">
        <f t="shared" si="14"/>
        <v>0</v>
      </c>
    </row>
    <row r="59" spans="1:8">
      <c r="A59" s="120" t="s">
        <v>348</v>
      </c>
      <c r="B59" s="119"/>
      <c r="C59" s="119"/>
      <c r="D59" s="119">
        <f t="shared" si="8"/>
        <v>0</v>
      </c>
      <c r="E59" s="119"/>
      <c r="F59" s="119"/>
      <c r="G59" s="119">
        <f t="shared" ref="G59:G61" si="15">D59-E59</f>
        <v>0</v>
      </c>
      <c r="H59" s="79" t="s">
        <v>459</v>
      </c>
    </row>
    <row r="60" spans="1:8">
      <c r="A60" s="120" t="s">
        <v>346</v>
      </c>
      <c r="B60" s="119"/>
      <c r="C60" s="119"/>
      <c r="D60" s="119">
        <f t="shared" si="8"/>
        <v>0</v>
      </c>
      <c r="E60" s="119"/>
      <c r="F60" s="119"/>
      <c r="G60" s="119">
        <f t="shared" si="15"/>
        <v>0</v>
      </c>
      <c r="H60" s="79" t="s">
        <v>458</v>
      </c>
    </row>
    <row r="61" spans="1:8">
      <c r="A61" s="120" t="s">
        <v>344</v>
      </c>
      <c r="B61" s="119"/>
      <c r="C61" s="119"/>
      <c r="D61" s="119">
        <f t="shared" si="8"/>
        <v>0</v>
      </c>
      <c r="E61" s="119"/>
      <c r="F61" s="119"/>
      <c r="G61" s="119">
        <f t="shared" si="15"/>
        <v>0</v>
      </c>
      <c r="H61" s="79" t="s">
        <v>457</v>
      </c>
    </row>
    <row r="62" spans="1:8">
      <c r="A62" s="118" t="s">
        <v>342</v>
      </c>
      <c r="B62" s="119">
        <f>SUM(B63:B67,B69:B70)</f>
        <v>0</v>
      </c>
      <c r="C62" s="119">
        <f t="shared" ref="C62:G62" si="16">SUM(C63:C67,C69:C70)</f>
        <v>0</v>
      </c>
      <c r="D62" s="119">
        <f t="shared" si="16"/>
        <v>0</v>
      </c>
      <c r="E62" s="119">
        <f t="shared" si="16"/>
        <v>0</v>
      </c>
      <c r="F62" s="119">
        <f t="shared" si="16"/>
        <v>0</v>
      </c>
      <c r="G62" s="119">
        <f t="shared" si="16"/>
        <v>0</v>
      </c>
    </row>
    <row r="63" spans="1:8">
      <c r="A63" s="120" t="s">
        <v>341</v>
      </c>
      <c r="B63" s="119"/>
      <c r="C63" s="119"/>
      <c r="D63" s="119">
        <f t="shared" si="8"/>
        <v>0</v>
      </c>
      <c r="E63" s="119"/>
      <c r="F63" s="119"/>
      <c r="G63" s="119">
        <f t="shared" ref="G63:G70" si="17">D63-E63</f>
        <v>0</v>
      </c>
      <c r="H63" s="79" t="s">
        <v>456</v>
      </c>
    </row>
    <row r="64" spans="1:8">
      <c r="A64" s="120" t="s">
        <v>339</v>
      </c>
      <c r="B64" s="119"/>
      <c r="C64" s="119"/>
      <c r="D64" s="119">
        <f t="shared" si="8"/>
        <v>0</v>
      </c>
      <c r="E64" s="119"/>
      <c r="F64" s="119"/>
      <c r="G64" s="119">
        <f t="shared" si="17"/>
        <v>0</v>
      </c>
      <c r="H64" s="79" t="s">
        <v>455</v>
      </c>
    </row>
    <row r="65" spans="1:8">
      <c r="A65" s="120" t="s">
        <v>337</v>
      </c>
      <c r="B65" s="119"/>
      <c r="C65" s="119"/>
      <c r="D65" s="119">
        <f t="shared" si="8"/>
        <v>0</v>
      </c>
      <c r="E65" s="119"/>
      <c r="F65" s="119"/>
      <c r="G65" s="119">
        <f t="shared" si="17"/>
        <v>0</v>
      </c>
      <c r="H65" s="79" t="s">
        <v>454</v>
      </c>
    </row>
    <row r="66" spans="1:8">
      <c r="A66" s="120" t="s">
        <v>335</v>
      </c>
      <c r="B66" s="119"/>
      <c r="C66" s="119"/>
      <c r="D66" s="119">
        <f t="shared" si="8"/>
        <v>0</v>
      </c>
      <c r="E66" s="119"/>
      <c r="F66" s="119"/>
      <c r="G66" s="119">
        <f t="shared" si="17"/>
        <v>0</v>
      </c>
      <c r="H66" s="79" t="s">
        <v>453</v>
      </c>
    </row>
    <row r="67" spans="1:8">
      <c r="A67" s="120" t="s">
        <v>333</v>
      </c>
      <c r="B67" s="119"/>
      <c r="C67" s="119"/>
      <c r="D67" s="119">
        <f t="shared" si="8"/>
        <v>0</v>
      </c>
      <c r="E67" s="119"/>
      <c r="F67" s="119"/>
      <c r="G67" s="119">
        <f t="shared" si="17"/>
        <v>0</v>
      </c>
      <c r="H67" s="79" t="s">
        <v>452</v>
      </c>
    </row>
    <row r="68" spans="1:8">
      <c r="A68" s="120" t="s">
        <v>331</v>
      </c>
      <c r="B68" s="119"/>
      <c r="C68" s="119"/>
      <c r="D68" s="119">
        <f t="shared" si="8"/>
        <v>0</v>
      </c>
      <c r="E68" s="119"/>
      <c r="F68" s="119"/>
      <c r="G68" s="119">
        <f t="shared" si="17"/>
        <v>0</v>
      </c>
      <c r="H68" s="79"/>
    </row>
    <row r="69" spans="1:8">
      <c r="A69" s="120" t="s">
        <v>330</v>
      </c>
      <c r="B69" s="119"/>
      <c r="C69" s="119"/>
      <c r="D69" s="119">
        <f t="shared" si="8"/>
        <v>0</v>
      </c>
      <c r="E69" s="119"/>
      <c r="F69" s="119"/>
      <c r="G69" s="119">
        <f t="shared" si="17"/>
        <v>0</v>
      </c>
      <c r="H69" s="79" t="s">
        <v>451</v>
      </c>
    </row>
    <row r="70" spans="1:8">
      <c r="A70" s="120" t="s">
        <v>328</v>
      </c>
      <c r="B70" s="119"/>
      <c r="C70" s="119"/>
      <c r="D70" s="119">
        <f t="shared" si="8"/>
        <v>0</v>
      </c>
      <c r="E70" s="119"/>
      <c r="F70" s="119"/>
      <c r="G70" s="119">
        <f t="shared" si="17"/>
        <v>0</v>
      </c>
      <c r="H70" s="79" t="s">
        <v>450</v>
      </c>
    </row>
    <row r="71" spans="1:8">
      <c r="A71" s="118" t="s">
        <v>326</v>
      </c>
      <c r="B71" s="119">
        <f>SUM(B72:B74)</f>
        <v>0</v>
      </c>
      <c r="C71" s="119">
        <f t="shared" ref="C71:G71" si="18">SUM(C72:C74)</f>
        <v>0</v>
      </c>
      <c r="D71" s="119">
        <f t="shared" si="18"/>
        <v>0</v>
      </c>
      <c r="E71" s="119">
        <f t="shared" si="18"/>
        <v>0</v>
      </c>
      <c r="F71" s="119">
        <f t="shared" si="18"/>
        <v>0</v>
      </c>
      <c r="G71" s="119">
        <f t="shared" si="18"/>
        <v>0</v>
      </c>
    </row>
    <row r="72" spans="1:8">
      <c r="A72" s="120" t="s">
        <v>325</v>
      </c>
      <c r="B72" s="119"/>
      <c r="C72" s="119"/>
      <c r="D72" s="119">
        <f t="shared" si="8"/>
        <v>0</v>
      </c>
      <c r="E72" s="119"/>
      <c r="F72" s="119"/>
      <c r="G72" s="119">
        <f t="shared" ref="G72:G74" si="19">D72-E72</f>
        <v>0</v>
      </c>
      <c r="H72" s="79" t="s">
        <v>449</v>
      </c>
    </row>
    <row r="73" spans="1:8">
      <c r="A73" s="120" t="s">
        <v>323</v>
      </c>
      <c r="B73" s="119"/>
      <c r="C73" s="119"/>
      <c r="D73" s="119">
        <f t="shared" si="8"/>
        <v>0</v>
      </c>
      <c r="E73" s="119"/>
      <c r="F73" s="119"/>
      <c r="G73" s="119">
        <f t="shared" si="19"/>
        <v>0</v>
      </c>
      <c r="H73" s="79" t="s">
        <v>448</v>
      </c>
    </row>
    <row r="74" spans="1:8">
      <c r="A74" s="120" t="s">
        <v>321</v>
      </c>
      <c r="B74" s="119"/>
      <c r="C74" s="119"/>
      <c r="D74" s="119">
        <f t="shared" si="8"/>
        <v>0</v>
      </c>
      <c r="E74" s="119"/>
      <c r="F74" s="119"/>
      <c r="G74" s="119">
        <f t="shared" si="19"/>
        <v>0</v>
      </c>
      <c r="H74" s="79" t="s">
        <v>447</v>
      </c>
    </row>
    <row r="75" spans="1:8">
      <c r="A75" s="118" t="s">
        <v>319</v>
      </c>
      <c r="B75" s="119">
        <f>SUM(B76:B82)</f>
        <v>0</v>
      </c>
      <c r="C75" s="119">
        <f t="shared" ref="C75:G75" si="20">SUM(C76:C82)</f>
        <v>0</v>
      </c>
      <c r="D75" s="119">
        <f t="shared" si="20"/>
        <v>0</v>
      </c>
      <c r="E75" s="119">
        <f t="shared" si="20"/>
        <v>0</v>
      </c>
      <c r="F75" s="119">
        <f t="shared" si="20"/>
        <v>0</v>
      </c>
      <c r="G75" s="119">
        <f t="shared" si="20"/>
        <v>0</v>
      </c>
    </row>
    <row r="76" spans="1:8">
      <c r="A76" s="120" t="s">
        <v>318</v>
      </c>
      <c r="B76" s="119"/>
      <c r="C76" s="119"/>
      <c r="D76" s="119">
        <f t="shared" si="8"/>
        <v>0</v>
      </c>
      <c r="E76" s="119"/>
      <c r="F76" s="119"/>
      <c r="G76" s="119">
        <f t="shared" ref="G76:G82" si="21">D76-E76</f>
        <v>0</v>
      </c>
      <c r="H76" s="79" t="s">
        <v>446</v>
      </c>
    </row>
    <row r="77" spans="1:8">
      <c r="A77" s="120" t="s">
        <v>316</v>
      </c>
      <c r="B77" s="119"/>
      <c r="C77" s="119"/>
      <c r="D77" s="119">
        <f t="shared" si="8"/>
        <v>0</v>
      </c>
      <c r="E77" s="119"/>
      <c r="F77" s="119"/>
      <c r="G77" s="119">
        <f t="shared" si="21"/>
        <v>0</v>
      </c>
      <c r="H77" s="79" t="s">
        <v>445</v>
      </c>
    </row>
    <row r="78" spans="1:8">
      <c r="A78" s="120" t="s">
        <v>314</v>
      </c>
      <c r="B78" s="119"/>
      <c r="C78" s="119"/>
      <c r="D78" s="119">
        <f t="shared" si="8"/>
        <v>0</v>
      </c>
      <c r="E78" s="119"/>
      <c r="F78" s="119"/>
      <c r="G78" s="119">
        <f t="shared" si="21"/>
        <v>0</v>
      </c>
      <c r="H78" s="79" t="s">
        <v>444</v>
      </c>
    </row>
    <row r="79" spans="1:8">
      <c r="A79" s="120" t="s">
        <v>312</v>
      </c>
      <c r="B79" s="119"/>
      <c r="C79" s="119"/>
      <c r="D79" s="119">
        <f t="shared" si="8"/>
        <v>0</v>
      </c>
      <c r="E79" s="119"/>
      <c r="F79" s="119"/>
      <c r="G79" s="119">
        <f t="shared" si="21"/>
        <v>0</v>
      </c>
      <c r="H79" s="79" t="s">
        <v>443</v>
      </c>
    </row>
    <row r="80" spans="1:8">
      <c r="A80" s="120" t="s">
        <v>310</v>
      </c>
      <c r="B80" s="119"/>
      <c r="C80" s="119"/>
      <c r="D80" s="119">
        <f t="shared" si="8"/>
        <v>0</v>
      </c>
      <c r="E80" s="119"/>
      <c r="F80" s="119"/>
      <c r="G80" s="119">
        <f t="shared" si="21"/>
        <v>0</v>
      </c>
      <c r="H80" s="79" t="s">
        <v>442</v>
      </c>
    </row>
    <row r="81" spans="1:8">
      <c r="A81" s="120" t="s">
        <v>308</v>
      </c>
      <c r="B81" s="119"/>
      <c r="C81" s="119"/>
      <c r="D81" s="119">
        <f t="shared" si="8"/>
        <v>0</v>
      </c>
      <c r="E81" s="119"/>
      <c r="F81" s="119"/>
      <c r="G81" s="119">
        <f t="shared" si="21"/>
        <v>0</v>
      </c>
      <c r="H81" s="79" t="s">
        <v>441</v>
      </c>
    </row>
    <row r="82" spans="1:8">
      <c r="A82" s="120" t="s">
        <v>306</v>
      </c>
      <c r="B82" s="119"/>
      <c r="C82" s="119"/>
      <c r="D82" s="119">
        <f t="shared" si="8"/>
        <v>0</v>
      </c>
      <c r="E82" s="119"/>
      <c r="F82" s="119"/>
      <c r="G82" s="119">
        <f t="shared" si="21"/>
        <v>0</v>
      </c>
      <c r="H82" s="79" t="s">
        <v>440</v>
      </c>
    </row>
    <row r="83" spans="1:8">
      <c r="A83" s="122"/>
      <c r="B83" s="123"/>
      <c r="C83" s="123"/>
      <c r="D83" s="123"/>
      <c r="E83" s="123"/>
      <c r="F83" s="123"/>
      <c r="G83" s="123"/>
    </row>
    <row r="84" spans="1:8">
      <c r="A84" s="124" t="s">
        <v>439</v>
      </c>
      <c r="B84" s="117">
        <f>B85+B93+B103+B113+B123+B133+B137+B146+B150</f>
        <v>0</v>
      </c>
      <c r="C84" s="117">
        <f t="shared" ref="C84:G84" si="22">C85+C93+C103+C113+C123+C133+C137+C146+C150</f>
        <v>0</v>
      </c>
      <c r="D84" s="117">
        <f t="shared" si="22"/>
        <v>0</v>
      </c>
      <c r="E84" s="117">
        <f t="shared" si="22"/>
        <v>0</v>
      </c>
      <c r="F84" s="117">
        <f t="shared" si="22"/>
        <v>0</v>
      </c>
      <c r="G84" s="117">
        <f t="shared" si="22"/>
        <v>0</v>
      </c>
    </row>
    <row r="85" spans="1:8">
      <c r="A85" s="118" t="s">
        <v>438</v>
      </c>
      <c r="B85" s="119">
        <f>SUM(B86:B92)</f>
        <v>0</v>
      </c>
      <c r="C85" s="119">
        <f t="shared" ref="C85:G85" si="23">SUM(C86:C92)</f>
        <v>0</v>
      </c>
      <c r="D85" s="119">
        <f t="shared" si="23"/>
        <v>0</v>
      </c>
      <c r="E85" s="119">
        <f t="shared" si="23"/>
        <v>0</v>
      </c>
      <c r="F85" s="119">
        <f t="shared" si="23"/>
        <v>0</v>
      </c>
      <c r="G85" s="119">
        <f t="shared" si="23"/>
        <v>0</v>
      </c>
    </row>
    <row r="86" spans="1:8">
      <c r="A86" s="120" t="s">
        <v>437</v>
      </c>
      <c r="B86" s="119"/>
      <c r="C86" s="119"/>
      <c r="D86" s="119">
        <f t="shared" ref="D86:D92" si="24">B86+C86</f>
        <v>0</v>
      </c>
      <c r="E86" s="119"/>
      <c r="F86" s="119"/>
      <c r="G86" s="119">
        <f t="shared" ref="G86:G92" si="25">D86-E86</f>
        <v>0</v>
      </c>
      <c r="H86" s="79" t="s">
        <v>436</v>
      </c>
    </row>
    <row r="87" spans="1:8">
      <c r="A87" s="120" t="s">
        <v>435</v>
      </c>
      <c r="B87" s="119"/>
      <c r="C87" s="119"/>
      <c r="D87" s="119">
        <f t="shared" si="24"/>
        <v>0</v>
      </c>
      <c r="E87" s="119"/>
      <c r="F87" s="119"/>
      <c r="G87" s="119">
        <f t="shared" si="25"/>
        <v>0</v>
      </c>
      <c r="H87" s="79" t="s">
        <v>434</v>
      </c>
    </row>
    <row r="88" spans="1:8">
      <c r="A88" s="120" t="s">
        <v>433</v>
      </c>
      <c r="B88" s="119"/>
      <c r="C88" s="119"/>
      <c r="D88" s="119">
        <f t="shared" si="24"/>
        <v>0</v>
      </c>
      <c r="E88" s="119"/>
      <c r="F88" s="119"/>
      <c r="G88" s="119">
        <f t="shared" si="25"/>
        <v>0</v>
      </c>
      <c r="H88" s="79" t="s">
        <v>432</v>
      </c>
    </row>
    <row r="89" spans="1:8">
      <c r="A89" s="120" t="s">
        <v>431</v>
      </c>
      <c r="B89" s="119"/>
      <c r="C89" s="119"/>
      <c r="D89" s="119">
        <f t="shared" si="24"/>
        <v>0</v>
      </c>
      <c r="E89" s="119"/>
      <c r="F89" s="119"/>
      <c r="G89" s="119">
        <f t="shared" si="25"/>
        <v>0</v>
      </c>
      <c r="H89" s="79" t="s">
        <v>430</v>
      </c>
    </row>
    <row r="90" spans="1:8">
      <c r="A90" s="120" t="s">
        <v>429</v>
      </c>
      <c r="B90" s="119"/>
      <c r="C90" s="119"/>
      <c r="D90" s="119">
        <f t="shared" si="24"/>
        <v>0</v>
      </c>
      <c r="E90" s="119"/>
      <c r="F90" s="119"/>
      <c r="G90" s="119">
        <f t="shared" si="25"/>
        <v>0</v>
      </c>
      <c r="H90" s="79" t="s">
        <v>428</v>
      </c>
    </row>
    <row r="91" spans="1:8">
      <c r="A91" s="120" t="s">
        <v>427</v>
      </c>
      <c r="B91" s="119"/>
      <c r="C91" s="119"/>
      <c r="D91" s="119">
        <f t="shared" si="24"/>
        <v>0</v>
      </c>
      <c r="E91" s="119"/>
      <c r="F91" s="119"/>
      <c r="G91" s="119">
        <f t="shared" si="25"/>
        <v>0</v>
      </c>
      <c r="H91" s="79" t="s">
        <v>426</v>
      </c>
    </row>
    <row r="92" spans="1:8">
      <c r="A92" s="120" t="s">
        <v>425</v>
      </c>
      <c r="B92" s="119"/>
      <c r="C92" s="119"/>
      <c r="D92" s="119">
        <f t="shared" si="24"/>
        <v>0</v>
      </c>
      <c r="E92" s="119"/>
      <c r="F92" s="119"/>
      <c r="G92" s="119">
        <f t="shared" si="25"/>
        <v>0</v>
      </c>
      <c r="H92" s="79" t="s">
        <v>424</v>
      </c>
    </row>
    <row r="93" spans="1:8">
      <c r="A93" s="118" t="s">
        <v>423</v>
      </c>
      <c r="B93" s="119">
        <f>SUM(B94:B102)</f>
        <v>0</v>
      </c>
      <c r="C93" s="119">
        <f t="shared" ref="C93:G93" si="26">SUM(C94:C102)</f>
        <v>0</v>
      </c>
      <c r="D93" s="119">
        <f t="shared" si="26"/>
        <v>0</v>
      </c>
      <c r="E93" s="119">
        <f t="shared" si="26"/>
        <v>0</v>
      </c>
      <c r="F93" s="119">
        <f t="shared" si="26"/>
        <v>0</v>
      </c>
      <c r="G93" s="119">
        <f t="shared" si="26"/>
        <v>0</v>
      </c>
    </row>
    <row r="94" spans="1:8">
      <c r="A94" s="120" t="s">
        <v>422</v>
      </c>
      <c r="B94" s="119"/>
      <c r="C94" s="119"/>
      <c r="D94" s="119">
        <f t="shared" ref="D94:D102" si="27">B94+C94</f>
        <v>0</v>
      </c>
      <c r="E94" s="119"/>
      <c r="F94" s="119"/>
      <c r="G94" s="119">
        <f t="shared" ref="G94:G102" si="28">D94-E94</f>
        <v>0</v>
      </c>
      <c r="H94" s="79" t="s">
        <v>421</v>
      </c>
    </row>
    <row r="95" spans="1:8">
      <c r="A95" s="120" t="s">
        <v>420</v>
      </c>
      <c r="B95" s="119"/>
      <c r="C95" s="119"/>
      <c r="D95" s="119">
        <f t="shared" si="27"/>
        <v>0</v>
      </c>
      <c r="E95" s="119"/>
      <c r="F95" s="119"/>
      <c r="G95" s="119">
        <f t="shared" si="28"/>
        <v>0</v>
      </c>
      <c r="H95" s="79" t="s">
        <v>419</v>
      </c>
    </row>
    <row r="96" spans="1:8">
      <c r="A96" s="120" t="s">
        <v>418</v>
      </c>
      <c r="B96" s="119"/>
      <c r="C96" s="119"/>
      <c r="D96" s="119">
        <f t="shared" si="27"/>
        <v>0</v>
      </c>
      <c r="E96" s="119"/>
      <c r="F96" s="119"/>
      <c r="G96" s="119">
        <f t="shared" si="28"/>
        <v>0</v>
      </c>
      <c r="H96" s="79" t="s">
        <v>417</v>
      </c>
    </row>
    <row r="97" spans="1:8">
      <c r="A97" s="120" t="s">
        <v>416</v>
      </c>
      <c r="B97" s="119"/>
      <c r="C97" s="119"/>
      <c r="D97" s="119">
        <f t="shared" si="27"/>
        <v>0</v>
      </c>
      <c r="E97" s="119"/>
      <c r="F97" s="119"/>
      <c r="G97" s="119">
        <f t="shared" si="28"/>
        <v>0</v>
      </c>
      <c r="H97" s="79" t="s">
        <v>415</v>
      </c>
    </row>
    <row r="98" spans="1:8">
      <c r="A98" s="125" t="s">
        <v>414</v>
      </c>
      <c r="B98" s="119"/>
      <c r="C98" s="119"/>
      <c r="D98" s="119">
        <f t="shared" si="27"/>
        <v>0</v>
      </c>
      <c r="E98" s="119"/>
      <c r="F98" s="119"/>
      <c r="G98" s="119">
        <f t="shared" si="28"/>
        <v>0</v>
      </c>
      <c r="H98" s="79" t="s">
        <v>413</v>
      </c>
    </row>
    <row r="99" spans="1:8">
      <c r="A99" s="120" t="s">
        <v>412</v>
      </c>
      <c r="B99" s="119"/>
      <c r="C99" s="119"/>
      <c r="D99" s="119">
        <f t="shared" si="27"/>
        <v>0</v>
      </c>
      <c r="E99" s="119"/>
      <c r="F99" s="119"/>
      <c r="G99" s="119">
        <f t="shared" si="28"/>
        <v>0</v>
      </c>
      <c r="H99" s="79" t="s">
        <v>411</v>
      </c>
    </row>
    <row r="100" spans="1:8">
      <c r="A100" s="120" t="s">
        <v>410</v>
      </c>
      <c r="B100" s="119"/>
      <c r="C100" s="119"/>
      <c r="D100" s="119">
        <f t="shared" si="27"/>
        <v>0</v>
      </c>
      <c r="E100" s="119"/>
      <c r="F100" s="119"/>
      <c r="G100" s="119">
        <f t="shared" si="28"/>
        <v>0</v>
      </c>
      <c r="H100" s="79" t="s">
        <v>409</v>
      </c>
    </row>
    <row r="101" spans="1:8">
      <c r="A101" s="120" t="s">
        <v>408</v>
      </c>
      <c r="B101" s="119"/>
      <c r="C101" s="119"/>
      <c r="D101" s="119">
        <f t="shared" si="27"/>
        <v>0</v>
      </c>
      <c r="E101" s="119"/>
      <c r="F101" s="119"/>
      <c r="G101" s="119">
        <f t="shared" si="28"/>
        <v>0</v>
      </c>
      <c r="H101" s="79" t="s">
        <v>407</v>
      </c>
    </row>
    <row r="102" spans="1:8">
      <c r="A102" s="120" t="s">
        <v>406</v>
      </c>
      <c r="B102" s="119"/>
      <c r="C102" s="119"/>
      <c r="D102" s="119">
        <f t="shared" si="27"/>
        <v>0</v>
      </c>
      <c r="E102" s="119"/>
      <c r="F102" s="119"/>
      <c r="G102" s="119">
        <f t="shared" si="28"/>
        <v>0</v>
      </c>
      <c r="H102" s="79" t="s">
        <v>405</v>
      </c>
    </row>
    <row r="103" spans="1:8">
      <c r="A103" s="118" t="s">
        <v>404</v>
      </c>
      <c r="B103" s="119">
        <f>SUM(B104:B112)</f>
        <v>0</v>
      </c>
      <c r="C103" s="119">
        <f t="shared" ref="C103:G103" si="29">SUM(C104:C112)</f>
        <v>0</v>
      </c>
      <c r="D103" s="119">
        <f t="shared" si="29"/>
        <v>0</v>
      </c>
      <c r="E103" s="119">
        <f t="shared" si="29"/>
        <v>0</v>
      </c>
      <c r="F103" s="119">
        <f t="shared" si="29"/>
        <v>0</v>
      </c>
      <c r="G103" s="119">
        <f t="shared" si="29"/>
        <v>0</v>
      </c>
    </row>
    <row r="104" spans="1:8">
      <c r="A104" s="120" t="s">
        <v>403</v>
      </c>
      <c r="B104" s="119"/>
      <c r="C104" s="119"/>
      <c r="D104" s="119">
        <f t="shared" ref="D104:D112" si="30">B104+C104</f>
        <v>0</v>
      </c>
      <c r="E104" s="119"/>
      <c r="F104" s="119"/>
      <c r="G104" s="119">
        <f t="shared" ref="G104:G112" si="31">D104-E104</f>
        <v>0</v>
      </c>
      <c r="H104" s="79" t="s">
        <v>402</v>
      </c>
    </row>
    <row r="105" spans="1:8">
      <c r="A105" s="120" t="s">
        <v>401</v>
      </c>
      <c r="B105" s="119"/>
      <c r="C105" s="119"/>
      <c r="D105" s="119">
        <f t="shared" si="30"/>
        <v>0</v>
      </c>
      <c r="E105" s="119"/>
      <c r="F105" s="119"/>
      <c r="G105" s="119">
        <f t="shared" si="31"/>
        <v>0</v>
      </c>
      <c r="H105" s="79" t="s">
        <v>400</v>
      </c>
    </row>
    <row r="106" spans="1:8">
      <c r="A106" s="120" t="s">
        <v>399</v>
      </c>
      <c r="B106" s="119"/>
      <c r="C106" s="119"/>
      <c r="D106" s="119">
        <f t="shared" si="30"/>
        <v>0</v>
      </c>
      <c r="E106" s="119"/>
      <c r="F106" s="119"/>
      <c r="G106" s="119">
        <f t="shared" si="31"/>
        <v>0</v>
      </c>
      <c r="H106" s="79" t="s">
        <v>398</v>
      </c>
    </row>
    <row r="107" spans="1:8">
      <c r="A107" s="120" t="s">
        <v>397</v>
      </c>
      <c r="B107" s="119"/>
      <c r="C107" s="119"/>
      <c r="D107" s="119">
        <f t="shared" si="30"/>
        <v>0</v>
      </c>
      <c r="E107" s="119"/>
      <c r="F107" s="119"/>
      <c r="G107" s="119">
        <f t="shared" si="31"/>
        <v>0</v>
      </c>
      <c r="H107" s="79" t="s">
        <v>396</v>
      </c>
    </row>
    <row r="108" spans="1:8">
      <c r="A108" s="120" t="s">
        <v>395</v>
      </c>
      <c r="B108" s="119"/>
      <c r="C108" s="119"/>
      <c r="D108" s="119">
        <f t="shared" si="30"/>
        <v>0</v>
      </c>
      <c r="E108" s="119"/>
      <c r="F108" s="119"/>
      <c r="G108" s="119">
        <f t="shared" si="31"/>
        <v>0</v>
      </c>
      <c r="H108" s="79" t="s">
        <v>394</v>
      </c>
    </row>
    <row r="109" spans="1:8">
      <c r="A109" s="120" t="s">
        <v>393</v>
      </c>
      <c r="B109" s="119"/>
      <c r="C109" s="119"/>
      <c r="D109" s="119">
        <f t="shared" si="30"/>
        <v>0</v>
      </c>
      <c r="E109" s="119"/>
      <c r="F109" s="119"/>
      <c r="G109" s="119">
        <f t="shared" si="31"/>
        <v>0</v>
      </c>
      <c r="H109" s="79" t="s">
        <v>392</v>
      </c>
    </row>
    <row r="110" spans="1:8">
      <c r="A110" s="120" t="s">
        <v>391</v>
      </c>
      <c r="B110" s="119"/>
      <c r="C110" s="119"/>
      <c r="D110" s="119">
        <f t="shared" si="30"/>
        <v>0</v>
      </c>
      <c r="E110" s="119"/>
      <c r="F110" s="119"/>
      <c r="G110" s="119">
        <f t="shared" si="31"/>
        <v>0</v>
      </c>
      <c r="H110" s="79" t="s">
        <v>390</v>
      </c>
    </row>
    <row r="111" spans="1:8">
      <c r="A111" s="120" t="s">
        <v>389</v>
      </c>
      <c r="B111" s="119"/>
      <c r="C111" s="119"/>
      <c r="D111" s="119">
        <f t="shared" si="30"/>
        <v>0</v>
      </c>
      <c r="E111" s="119"/>
      <c r="F111" s="119"/>
      <c r="G111" s="119">
        <f t="shared" si="31"/>
        <v>0</v>
      </c>
      <c r="H111" s="79" t="s">
        <v>388</v>
      </c>
    </row>
    <row r="112" spans="1:8">
      <c r="A112" s="120" t="s">
        <v>387</v>
      </c>
      <c r="B112" s="119"/>
      <c r="C112" s="119"/>
      <c r="D112" s="119">
        <f t="shared" si="30"/>
        <v>0</v>
      </c>
      <c r="E112" s="119"/>
      <c r="F112" s="119"/>
      <c r="G112" s="119">
        <f t="shared" si="31"/>
        <v>0</v>
      </c>
      <c r="H112" s="79" t="s">
        <v>386</v>
      </c>
    </row>
    <row r="113" spans="1:8">
      <c r="A113" s="118" t="s">
        <v>385</v>
      </c>
      <c r="B113" s="119">
        <f>SUM(B114:B122)</f>
        <v>0</v>
      </c>
      <c r="C113" s="119">
        <f t="shared" ref="C113:G113" si="32">SUM(C114:C122)</f>
        <v>0</v>
      </c>
      <c r="D113" s="119">
        <f t="shared" si="32"/>
        <v>0</v>
      </c>
      <c r="E113" s="119">
        <f t="shared" si="32"/>
        <v>0</v>
      </c>
      <c r="F113" s="119">
        <f t="shared" si="32"/>
        <v>0</v>
      </c>
      <c r="G113" s="119">
        <f t="shared" si="32"/>
        <v>0</v>
      </c>
    </row>
    <row r="114" spans="1:8">
      <c r="A114" s="120" t="s">
        <v>384</v>
      </c>
      <c r="B114" s="119"/>
      <c r="C114" s="119"/>
      <c r="D114" s="119">
        <f t="shared" ref="D114:D122" si="33">B114+C114</f>
        <v>0</v>
      </c>
      <c r="E114" s="119"/>
      <c r="F114" s="119"/>
      <c r="G114" s="119">
        <f t="shared" ref="G114:G122" si="34">D114-E114</f>
        <v>0</v>
      </c>
      <c r="H114" s="79" t="s">
        <v>383</v>
      </c>
    </row>
    <row r="115" spans="1:8">
      <c r="A115" s="120" t="s">
        <v>382</v>
      </c>
      <c r="B115" s="119"/>
      <c r="C115" s="119"/>
      <c r="D115" s="119">
        <f t="shared" si="33"/>
        <v>0</v>
      </c>
      <c r="E115" s="119"/>
      <c r="F115" s="119"/>
      <c r="G115" s="119">
        <f t="shared" si="34"/>
        <v>0</v>
      </c>
      <c r="H115" s="79" t="s">
        <v>381</v>
      </c>
    </row>
    <row r="116" spans="1:8">
      <c r="A116" s="120" t="s">
        <v>380</v>
      </c>
      <c r="B116" s="119"/>
      <c r="C116" s="119"/>
      <c r="D116" s="119">
        <f t="shared" si="33"/>
        <v>0</v>
      </c>
      <c r="E116" s="119"/>
      <c r="F116" s="119"/>
      <c r="G116" s="119">
        <f t="shared" si="34"/>
        <v>0</v>
      </c>
      <c r="H116" s="79" t="s">
        <v>379</v>
      </c>
    </row>
    <row r="117" spans="1:8">
      <c r="A117" s="120" t="s">
        <v>378</v>
      </c>
      <c r="B117" s="119"/>
      <c r="C117" s="119"/>
      <c r="D117" s="119">
        <f t="shared" si="33"/>
        <v>0</v>
      </c>
      <c r="E117" s="119"/>
      <c r="F117" s="119"/>
      <c r="G117" s="119">
        <f t="shared" si="34"/>
        <v>0</v>
      </c>
      <c r="H117" s="79" t="s">
        <v>377</v>
      </c>
    </row>
    <row r="118" spans="1:8">
      <c r="A118" s="120" t="s">
        <v>376</v>
      </c>
      <c r="B118" s="119"/>
      <c r="C118" s="119"/>
      <c r="D118" s="119">
        <f t="shared" si="33"/>
        <v>0</v>
      </c>
      <c r="E118" s="119"/>
      <c r="F118" s="119"/>
      <c r="G118" s="119">
        <f t="shared" si="34"/>
        <v>0</v>
      </c>
      <c r="H118" s="79" t="s">
        <v>375</v>
      </c>
    </row>
    <row r="119" spans="1:8">
      <c r="A119" s="120" t="s">
        <v>374</v>
      </c>
      <c r="B119" s="119"/>
      <c r="C119" s="119"/>
      <c r="D119" s="119">
        <f t="shared" si="33"/>
        <v>0</v>
      </c>
      <c r="E119" s="119"/>
      <c r="F119" s="119"/>
      <c r="G119" s="119">
        <f t="shared" si="34"/>
        <v>0</v>
      </c>
      <c r="H119" s="79" t="s">
        <v>373</v>
      </c>
    </row>
    <row r="120" spans="1:8">
      <c r="A120" s="120" t="s">
        <v>372</v>
      </c>
      <c r="B120" s="119"/>
      <c r="C120" s="119"/>
      <c r="D120" s="119">
        <f t="shared" si="33"/>
        <v>0</v>
      </c>
      <c r="E120" s="119"/>
      <c r="F120" s="119"/>
      <c r="G120" s="119">
        <f t="shared" si="34"/>
        <v>0</v>
      </c>
      <c r="H120" s="80"/>
    </row>
    <row r="121" spans="1:8">
      <c r="A121" s="120" t="s">
        <v>371</v>
      </c>
      <c r="B121" s="119"/>
      <c r="C121" s="119"/>
      <c r="D121" s="119">
        <f t="shared" si="33"/>
        <v>0</v>
      </c>
      <c r="E121" s="119"/>
      <c r="F121" s="119"/>
      <c r="G121" s="119">
        <f t="shared" si="34"/>
        <v>0</v>
      </c>
      <c r="H121" s="80"/>
    </row>
    <row r="122" spans="1:8">
      <c r="A122" s="120" t="s">
        <v>370</v>
      </c>
      <c r="B122" s="119"/>
      <c r="C122" s="119"/>
      <c r="D122" s="119">
        <f t="shared" si="33"/>
        <v>0</v>
      </c>
      <c r="E122" s="119"/>
      <c r="F122" s="119"/>
      <c r="G122" s="119">
        <f t="shared" si="34"/>
        <v>0</v>
      </c>
      <c r="H122" s="79" t="s">
        <v>369</v>
      </c>
    </row>
    <row r="123" spans="1:8">
      <c r="A123" s="118" t="s">
        <v>368</v>
      </c>
      <c r="B123" s="119">
        <f>SUM(B124:B132)</f>
        <v>0</v>
      </c>
      <c r="C123" s="119">
        <f t="shared" ref="C123:G123" si="35">SUM(C124:C132)</f>
        <v>0</v>
      </c>
      <c r="D123" s="119">
        <f t="shared" si="35"/>
        <v>0</v>
      </c>
      <c r="E123" s="119">
        <f t="shared" si="35"/>
        <v>0</v>
      </c>
      <c r="F123" s="119">
        <f t="shared" si="35"/>
        <v>0</v>
      </c>
      <c r="G123" s="119">
        <f t="shared" si="35"/>
        <v>0</v>
      </c>
    </row>
    <row r="124" spans="1:8">
      <c r="A124" s="120" t="s">
        <v>367</v>
      </c>
      <c r="B124" s="119"/>
      <c r="C124" s="119"/>
      <c r="D124" s="119">
        <f t="shared" ref="D124:D132" si="36">B124+C124</f>
        <v>0</v>
      </c>
      <c r="E124" s="119"/>
      <c r="F124" s="119"/>
      <c r="G124" s="119">
        <f t="shared" ref="G124:G132" si="37">D124-E124</f>
        <v>0</v>
      </c>
      <c r="H124" s="79" t="s">
        <v>366</v>
      </c>
    </row>
    <row r="125" spans="1:8">
      <c r="A125" s="120" t="s">
        <v>365</v>
      </c>
      <c r="B125" s="119"/>
      <c r="C125" s="119"/>
      <c r="D125" s="119">
        <f t="shared" si="36"/>
        <v>0</v>
      </c>
      <c r="E125" s="119"/>
      <c r="F125" s="119"/>
      <c r="G125" s="119">
        <f t="shared" si="37"/>
        <v>0</v>
      </c>
      <c r="H125" s="79" t="s">
        <v>364</v>
      </c>
    </row>
    <row r="126" spans="1:8">
      <c r="A126" s="120" t="s">
        <v>363</v>
      </c>
      <c r="B126" s="119"/>
      <c r="C126" s="119"/>
      <c r="D126" s="119">
        <f t="shared" si="36"/>
        <v>0</v>
      </c>
      <c r="E126" s="119"/>
      <c r="F126" s="119"/>
      <c r="G126" s="119">
        <f t="shared" si="37"/>
        <v>0</v>
      </c>
      <c r="H126" s="79" t="s">
        <v>362</v>
      </c>
    </row>
    <row r="127" spans="1:8">
      <c r="A127" s="120" t="s">
        <v>361</v>
      </c>
      <c r="B127" s="119"/>
      <c r="C127" s="119"/>
      <c r="D127" s="119">
        <f t="shared" si="36"/>
        <v>0</v>
      </c>
      <c r="E127" s="119"/>
      <c r="F127" s="119"/>
      <c r="G127" s="119">
        <f t="shared" si="37"/>
        <v>0</v>
      </c>
      <c r="H127" s="79" t="s">
        <v>360</v>
      </c>
    </row>
    <row r="128" spans="1:8">
      <c r="A128" s="120" t="s">
        <v>359</v>
      </c>
      <c r="B128" s="119"/>
      <c r="C128" s="119"/>
      <c r="D128" s="119">
        <f t="shared" si="36"/>
        <v>0</v>
      </c>
      <c r="E128" s="119"/>
      <c r="F128" s="119"/>
      <c r="G128" s="119">
        <f t="shared" si="37"/>
        <v>0</v>
      </c>
      <c r="H128" s="79" t="s">
        <v>358</v>
      </c>
    </row>
    <row r="129" spans="1:8">
      <c r="A129" s="120" t="s">
        <v>357</v>
      </c>
      <c r="B129" s="119"/>
      <c r="C129" s="119"/>
      <c r="D129" s="119">
        <f t="shared" si="36"/>
        <v>0</v>
      </c>
      <c r="E129" s="119"/>
      <c r="F129" s="119"/>
      <c r="G129" s="119">
        <f t="shared" si="37"/>
        <v>0</v>
      </c>
      <c r="H129" s="79" t="s">
        <v>356</v>
      </c>
    </row>
    <row r="130" spans="1:8">
      <c r="A130" s="120" t="s">
        <v>355</v>
      </c>
      <c r="B130" s="119"/>
      <c r="C130" s="119"/>
      <c r="D130" s="119">
        <f t="shared" si="36"/>
        <v>0</v>
      </c>
      <c r="E130" s="119"/>
      <c r="F130" s="119"/>
      <c r="G130" s="119">
        <f t="shared" si="37"/>
        <v>0</v>
      </c>
      <c r="H130" s="79" t="s">
        <v>354</v>
      </c>
    </row>
    <row r="131" spans="1:8">
      <c r="A131" s="120" t="s">
        <v>353</v>
      </c>
      <c r="B131" s="119"/>
      <c r="C131" s="119"/>
      <c r="D131" s="119">
        <f t="shared" si="36"/>
        <v>0</v>
      </c>
      <c r="E131" s="119"/>
      <c r="F131" s="119"/>
      <c r="G131" s="119">
        <f t="shared" si="37"/>
        <v>0</v>
      </c>
      <c r="H131" s="79" t="s">
        <v>352</v>
      </c>
    </row>
    <row r="132" spans="1:8">
      <c r="A132" s="120" t="s">
        <v>351</v>
      </c>
      <c r="B132" s="119"/>
      <c r="C132" s="119"/>
      <c r="D132" s="119">
        <f t="shared" si="36"/>
        <v>0</v>
      </c>
      <c r="E132" s="119"/>
      <c r="F132" s="119"/>
      <c r="G132" s="119">
        <f t="shared" si="37"/>
        <v>0</v>
      </c>
      <c r="H132" s="79" t="s">
        <v>350</v>
      </c>
    </row>
    <row r="133" spans="1:8">
      <c r="A133" s="118" t="s">
        <v>349</v>
      </c>
      <c r="B133" s="119">
        <f>SUM(B134:B136)</f>
        <v>0</v>
      </c>
      <c r="C133" s="119">
        <f t="shared" ref="C133:G133" si="38">SUM(C134:C136)</f>
        <v>0</v>
      </c>
      <c r="D133" s="119">
        <f t="shared" si="38"/>
        <v>0</v>
      </c>
      <c r="E133" s="119">
        <f t="shared" si="38"/>
        <v>0</v>
      </c>
      <c r="F133" s="119">
        <f t="shared" si="38"/>
        <v>0</v>
      </c>
      <c r="G133" s="119">
        <f t="shared" si="38"/>
        <v>0</v>
      </c>
    </row>
    <row r="134" spans="1:8">
      <c r="A134" s="120" t="s">
        <v>348</v>
      </c>
      <c r="B134" s="119"/>
      <c r="C134" s="119"/>
      <c r="D134" s="119">
        <f t="shared" ref="D134:D157" si="39">B134+C134</f>
        <v>0</v>
      </c>
      <c r="E134" s="119"/>
      <c r="F134" s="119"/>
      <c r="G134" s="119">
        <f t="shared" ref="G134:G136" si="40">D134-E134</f>
        <v>0</v>
      </c>
      <c r="H134" s="79" t="s">
        <v>347</v>
      </c>
    </row>
    <row r="135" spans="1:8">
      <c r="A135" s="120" t="s">
        <v>346</v>
      </c>
      <c r="B135" s="119"/>
      <c r="C135" s="119"/>
      <c r="D135" s="119">
        <f t="shared" si="39"/>
        <v>0</v>
      </c>
      <c r="E135" s="119"/>
      <c r="F135" s="119"/>
      <c r="G135" s="119">
        <f t="shared" si="40"/>
        <v>0</v>
      </c>
      <c r="H135" s="79" t="s">
        <v>345</v>
      </c>
    </row>
    <row r="136" spans="1:8">
      <c r="A136" s="120" t="s">
        <v>344</v>
      </c>
      <c r="B136" s="119"/>
      <c r="C136" s="119"/>
      <c r="D136" s="119">
        <f t="shared" si="39"/>
        <v>0</v>
      </c>
      <c r="E136" s="119"/>
      <c r="F136" s="119"/>
      <c r="G136" s="119">
        <f t="shared" si="40"/>
        <v>0</v>
      </c>
      <c r="H136" s="79" t="s">
        <v>343</v>
      </c>
    </row>
    <row r="137" spans="1:8">
      <c r="A137" s="118" t="s">
        <v>342</v>
      </c>
      <c r="B137" s="119">
        <f>SUM(B138:B142,B144:B145)</f>
        <v>0</v>
      </c>
      <c r="C137" s="119">
        <f t="shared" ref="C137:G137" si="41">SUM(C138:C142,C144:C145)</f>
        <v>0</v>
      </c>
      <c r="D137" s="119">
        <f t="shared" si="41"/>
        <v>0</v>
      </c>
      <c r="E137" s="119">
        <f t="shared" si="41"/>
        <v>0</v>
      </c>
      <c r="F137" s="119">
        <f t="shared" si="41"/>
        <v>0</v>
      </c>
      <c r="G137" s="119">
        <f t="shared" si="41"/>
        <v>0</v>
      </c>
    </row>
    <row r="138" spans="1:8">
      <c r="A138" s="120" t="s">
        <v>341</v>
      </c>
      <c r="B138" s="119"/>
      <c r="C138" s="119"/>
      <c r="D138" s="119">
        <f t="shared" si="39"/>
        <v>0</v>
      </c>
      <c r="E138" s="119"/>
      <c r="F138" s="119"/>
      <c r="G138" s="119">
        <f t="shared" ref="G138:G145" si="42">D138-E138</f>
        <v>0</v>
      </c>
      <c r="H138" s="79" t="s">
        <v>340</v>
      </c>
    </row>
    <row r="139" spans="1:8">
      <c r="A139" s="120" t="s">
        <v>339</v>
      </c>
      <c r="B139" s="119"/>
      <c r="C139" s="119"/>
      <c r="D139" s="119">
        <f t="shared" si="39"/>
        <v>0</v>
      </c>
      <c r="E139" s="119"/>
      <c r="F139" s="119"/>
      <c r="G139" s="119">
        <f t="shared" si="42"/>
        <v>0</v>
      </c>
      <c r="H139" s="79" t="s">
        <v>338</v>
      </c>
    </row>
    <row r="140" spans="1:8">
      <c r="A140" s="120" t="s">
        <v>337</v>
      </c>
      <c r="B140" s="119"/>
      <c r="C140" s="119"/>
      <c r="D140" s="119">
        <f t="shared" si="39"/>
        <v>0</v>
      </c>
      <c r="E140" s="119"/>
      <c r="F140" s="119"/>
      <c r="G140" s="119">
        <f t="shared" si="42"/>
        <v>0</v>
      </c>
      <c r="H140" s="79" t="s">
        <v>336</v>
      </c>
    </row>
    <row r="141" spans="1:8">
      <c r="A141" s="120" t="s">
        <v>335</v>
      </c>
      <c r="B141" s="119"/>
      <c r="C141" s="119"/>
      <c r="D141" s="119">
        <f t="shared" si="39"/>
        <v>0</v>
      </c>
      <c r="E141" s="119"/>
      <c r="F141" s="119"/>
      <c r="G141" s="119">
        <f t="shared" si="42"/>
        <v>0</v>
      </c>
      <c r="H141" s="79" t="s">
        <v>334</v>
      </c>
    </row>
    <row r="142" spans="1:8">
      <c r="A142" s="120" t="s">
        <v>333</v>
      </c>
      <c r="B142" s="119"/>
      <c r="C142" s="119"/>
      <c r="D142" s="119">
        <f t="shared" si="39"/>
        <v>0</v>
      </c>
      <c r="E142" s="119"/>
      <c r="F142" s="119"/>
      <c r="G142" s="119">
        <f t="shared" si="42"/>
        <v>0</v>
      </c>
      <c r="H142" s="79" t="s">
        <v>332</v>
      </c>
    </row>
    <row r="143" spans="1:8">
      <c r="A143" s="120" t="s">
        <v>331</v>
      </c>
      <c r="B143" s="119"/>
      <c r="C143" s="119"/>
      <c r="D143" s="119">
        <f t="shared" si="39"/>
        <v>0</v>
      </c>
      <c r="E143" s="119"/>
      <c r="F143" s="119"/>
      <c r="G143" s="119">
        <f t="shared" si="42"/>
        <v>0</v>
      </c>
      <c r="H143" s="79"/>
    </row>
    <row r="144" spans="1:8">
      <c r="A144" s="120" t="s">
        <v>330</v>
      </c>
      <c r="B144" s="119"/>
      <c r="C144" s="119"/>
      <c r="D144" s="119">
        <f t="shared" si="39"/>
        <v>0</v>
      </c>
      <c r="E144" s="119"/>
      <c r="F144" s="119"/>
      <c r="G144" s="119">
        <f t="shared" si="42"/>
        <v>0</v>
      </c>
      <c r="H144" s="79" t="s">
        <v>329</v>
      </c>
    </row>
    <row r="145" spans="1:8">
      <c r="A145" s="120" t="s">
        <v>328</v>
      </c>
      <c r="B145" s="119"/>
      <c r="C145" s="119"/>
      <c r="D145" s="119">
        <f t="shared" si="39"/>
        <v>0</v>
      </c>
      <c r="E145" s="119"/>
      <c r="F145" s="119"/>
      <c r="G145" s="119">
        <f t="shared" si="42"/>
        <v>0</v>
      </c>
      <c r="H145" s="79" t="s">
        <v>327</v>
      </c>
    </row>
    <row r="146" spans="1:8">
      <c r="A146" s="118" t="s">
        <v>326</v>
      </c>
      <c r="B146" s="119">
        <f>SUM(B147:B149)</f>
        <v>0</v>
      </c>
      <c r="C146" s="119">
        <f t="shared" ref="C146:G146" si="43">SUM(C147:C149)</f>
        <v>0</v>
      </c>
      <c r="D146" s="119">
        <f t="shared" si="43"/>
        <v>0</v>
      </c>
      <c r="E146" s="119">
        <f t="shared" si="43"/>
        <v>0</v>
      </c>
      <c r="F146" s="119">
        <f t="shared" si="43"/>
        <v>0</v>
      </c>
      <c r="G146" s="119">
        <f t="shared" si="43"/>
        <v>0</v>
      </c>
    </row>
    <row r="147" spans="1:8">
      <c r="A147" s="120" t="s">
        <v>325</v>
      </c>
      <c r="B147" s="119"/>
      <c r="C147" s="119"/>
      <c r="D147" s="119">
        <f t="shared" si="39"/>
        <v>0</v>
      </c>
      <c r="E147" s="119"/>
      <c r="F147" s="119"/>
      <c r="G147" s="119">
        <f t="shared" ref="G147:G149" si="44">D147-E147</f>
        <v>0</v>
      </c>
      <c r="H147" s="79" t="s">
        <v>324</v>
      </c>
    </row>
    <row r="148" spans="1:8">
      <c r="A148" s="120" t="s">
        <v>323</v>
      </c>
      <c r="B148" s="119"/>
      <c r="C148" s="119"/>
      <c r="D148" s="119">
        <f t="shared" si="39"/>
        <v>0</v>
      </c>
      <c r="E148" s="119"/>
      <c r="F148" s="119"/>
      <c r="G148" s="119">
        <f t="shared" si="44"/>
        <v>0</v>
      </c>
      <c r="H148" s="79" t="s">
        <v>322</v>
      </c>
    </row>
    <row r="149" spans="1:8">
      <c r="A149" s="120" t="s">
        <v>321</v>
      </c>
      <c r="B149" s="119"/>
      <c r="C149" s="119"/>
      <c r="D149" s="119">
        <f t="shared" si="39"/>
        <v>0</v>
      </c>
      <c r="E149" s="119"/>
      <c r="F149" s="119"/>
      <c r="G149" s="119">
        <f t="shared" si="44"/>
        <v>0</v>
      </c>
      <c r="H149" s="79" t="s">
        <v>320</v>
      </c>
    </row>
    <row r="150" spans="1:8">
      <c r="A150" s="118" t="s">
        <v>319</v>
      </c>
      <c r="B150" s="119">
        <f>SUM(B151:B157)</f>
        <v>0</v>
      </c>
      <c r="C150" s="119">
        <f t="shared" ref="C150:G150" si="45">SUM(C151:C157)</f>
        <v>0</v>
      </c>
      <c r="D150" s="119">
        <f t="shared" si="45"/>
        <v>0</v>
      </c>
      <c r="E150" s="119">
        <f t="shared" si="45"/>
        <v>0</v>
      </c>
      <c r="F150" s="119">
        <f t="shared" si="45"/>
        <v>0</v>
      </c>
      <c r="G150" s="119">
        <f t="shared" si="45"/>
        <v>0</v>
      </c>
    </row>
    <row r="151" spans="1:8">
      <c r="A151" s="120" t="s">
        <v>318</v>
      </c>
      <c r="B151" s="119"/>
      <c r="C151" s="119"/>
      <c r="D151" s="119">
        <f t="shared" si="39"/>
        <v>0</v>
      </c>
      <c r="E151" s="119"/>
      <c r="F151" s="119"/>
      <c r="G151" s="119">
        <f t="shared" ref="G151:G157" si="46">D151-E151</f>
        <v>0</v>
      </c>
      <c r="H151" s="79" t="s">
        <v>317</v>
      </c>
    </row>
    <row r="152" spans="1:8">
      <c r="A152" s="120" t="s">
        <v>316</v>
      </c>
      <c r="B152" s="119"/>
      <c r="C152" s="119"/>
      <c r="D152" s="119">
        <f t="shared" si="39"/>
        <v>0</v>
      </c>
      <c r="E152" s="119"/>
      <c r="F152" s="119"/>
      <c r="G152" s="119">
        <f t="shared" si="46"/>
        <v>0</v>
      </c>
      <c r="H152" s="79" t="s">
        <v>315</v>
      </c>
    </row>
    <row r="153" spans="1:8">
      <c r="A153" s="120" t="s">
        <v>314</v>
      </c>
      <c r="B153" s="119"/>
      <c r="C153" s="119"/>
      <c r="D153" s="119">
        <f t="shared" si="39"/>
        <v>0</v>
      </c>
      <c r="E153" s="119"/>
      <c r="F153" s="119"/>
      <c r="G153" s="119">
        <f t="shared" si="46"/>
        <v>0</v>
      </c>
      <c r="H153" s="79" t="s">
        <v>313</v>
      </c>
    </row>
    <row r="154" spans="1:8">
      <c r="A154" s="125" t="s">
        <v>312</v>
      </c>
      <c r="B154" s="119"/>
      <c r="C154" s="119"/>
      <c r="D154" s="119">
        <f t="shared" si="39"/>
        <v>0</v>
      </c>
      <c r="E154" s="119"/>
      <c r="F154" s="119"/>
      <c r="G154" s="119">
        <f t="shared" si="46"/>
        <v>0</v>
      </c>
      <c r="H154" s="79" t="s">
        <v>311</v>
      </c>
    </row>
    <row r="155" spans="1:8">
      <c r="A155" s="120" t="s">
        <v>310</v>
      </c>
      <c r="B155" s="119"/>
      <c r="C155" s="119"/>
      <c r="D155" s="119">
        <f t="shared" si="39"/>
        <v>0</v>
      </c>
      <c r="E155" s="119"/>
      <c r="F155" s="119"/>
      <c r="G155" s="119">
        <f t="shared" si="46"/>
        <v>0</v>
      </c>
      <c r="H155" s="79" t="s">
        <v>309</v>
      </c>
    </row>
    <row r="156" spans="1:8">
      <c r="A156" s="120" t="s">
        <v>308</v>
      </c>
      <c r="B156" s="119"/>
      <c r="C156" s="119"/>
      <c r="D156" s="119">
        <f t="shared" si="39"/>
        <v>0</v>
      </c>
      <c r="E156" s="119"/>
      <c r="F156" s="119"/>
      <c r="G156" s="119">
        <f t="shared" si="46"/>
        <v>0</v>
      </c>
      <c r="H156" s="79" t="s">
        <v>307</v>
      </c>
    </row>
    <row r="157" spans="1:8">
      <c r="A157" s="120" t="s">
        <v>306</v>
      </c>
      <c r="B157" s="119"/>
      <c r="C157" s="119"/>
      <c r="D157" s="119">
        <f t="shared" si="39"/>
        <v>0</v>
      </c>
      <c r="E157" s="119"/>
      <c r="F157" s="119"/>
      <c r="G157" s="119">
        <f t="shared" si="46"/>
        <v>0</v>
      </c>
      <c r="H157" s="79" t="s">
        <v>305</v>
      </c>
    </row>
    <row r="158" spans="1:8">
      <c r="A158" s="126"/>
      <c r="B158" s="123"/>
      <c r="C158" s="123"/>
      <c r="D158" s="123"/>
      <c r="E158" s="123"/>
      <c r="F158" s="123"/>
      <c r="G158" s="123"/>
    </row>
    <row r="159" spans="1:8">
      <c r="A159" s="127" t="s">
        <v>304</v>
      </c>
      <c r="B159" s="117">
        <f>B9+B84</f>
        <v>11261623.999999998</v>
      </c>
      <c r="C159" s="117">
        <f t="shared" ref="C159:G159" si="47">C9+C84</f>
        <v>-216455.95</v>
      </c>
      <c r="D159" s="117">
        <f t="shared" si="47"/>
        <v>11045168.049999999</v>
      </c>
      <c r="E159" s="117">
        <f t="shared" si="47"/>
        <v>2276209.6800000002</v>
      </c>
      <c r="F159" s="117">
        <f t="shared" si="47"/>
        <v>2147046.23</v>
      </c>
      <c r="G159" s="117">
        <f t="shared" si="47"/>
        <v>8768958.3699999992</v>
      </c>
    </row>
    <row r="160" spans="1:8">
      <c r="A160" s="76"/>
      <c r="B160" s="128"/>
      <c r="C160" s="128"/>
      <c r="D160" s="128"/>
      <c r="E160" s="128"/>
      <c r="F160" s="128"/>
      <c r="G160" s="128"/>
    </row>
    <row r="161" spans="1:1">
      <c r="A161" s="78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zoomScaleNormal="100" workbookViewId="0">
      <selection activeCell="A2" sqref="A2:H54"/>
    </sheetView>
  </sheetViews>
  <sheetFormatPr baseColWidth="10" defaultRowHeight="14.4"/>
  <cols>
    <col min="1" max="1" width="58.109375" style="77" customWidth="1"/>
    <col min="2" max="7" width="21.6640625" style="77" customWidth="1"/>
    <col min="8" max="16384" width="11.5546875" style="77"/>
  </cols>
  <sheetData>
    <row r="1" spans="1:8" ht="53.25" customHeight="1">
      <c r="A1" s="217" t="s">
        <v>507</v>
      </c>
      <c r="B1" s="217"/>
      <c r="C1" s="217"/>
      <c r="D1" s="217"/>
      <c r="E1" s="217"/>
      <c r="F1" s="217"/>
      <c r="G1" s="217"/>
    </row>
    <row r="2" spans="1:8" ht="55.8" customHeight="1">
      <c r="A2" s="230" t="s">
        <v>529</v>
      </c>
      <c r="B2" s="231"/>
      <c r="C2" s="231"/>
      <c r="D2" s="231"/>
      <c r="E2" s="231"/>
      <c r="F2" s="231"/>
      <c r="G2" s="231"/>
      <c r="H2" s="232"/>
    </row>
    <row r="3" spans="1:8">
      <c r="A3" s="104"/>
      <c r="B3" s="129"/>
      <c r="C3" s="129"/>
      <c r="D3" s="129"/>
      <c r="E3" s="129"/>
      <c r="F3" s="129"/>
      <c r="G3" s="129"/>
      <c r="H3" s="129"/>
    </row>
    <row r="4" spans="1:8">
      <c r="A4" s="224" t="s">
        <v>289</v>
      </c>
      <c r="B4" s="225"/>
      <c r="C4" s="230" t="s">
        <v>0</v>
      </c>
      <c r="D4" s="231"/>
      <c r="E4" s="231"/>
      <c r="F4" s="231"/>
      <c r="G4" s="232"/>
      <c r="H4" s="233" t="s">
        <v>530</v>
      </c>
    </row>
    <row r="5" spans="1:8">
      <c r="A5" s="226"/>
      <c r="B5" s="227"/>
      <c r="C5" s="130" t="s">
        <v>185</v>
      </c>
      <c r="D5" s="130" t="s">
        <v>5</v>
      </c>
      <c r="E5" s="130" t="s">
        <v>6</v>
      </c>
      <c r="F5" s="130" t="s">
        <v>3</v>
      </c>
      <c r="G5" s="130" t="s">
        <v>7</v>
      </c>
      <c r="H5" s="234"/>
    </row>
    <row r="6" spans="1:8">
      <c r="A6" s="228"/>
      <c r="B6" s="229"/>
      <c r="C6" s="131">
        <v>1</v>
      </c>
      <c r="D6" s="131">
        <v>2</v>
      </c>
      <c r="E6" s="131" t="s">
        <v>531</v>
      </c>
      <c r="F6" s="131">
        <v>4</v>
      </c>
      <c r="G6" s="131">
        <v>5</v>
      </c>
      <c r="H6" s="131" t="s">
        <v>532</v>
      </c>
    </row>
    <row r="7" spans="1:8">
      <c r="A7" s="132"/>
      <c r="B7" s="133"/>
      <c r="C7" s="134"/>
      <c r="D7" s="134"/>
      <c r="E7" s="134"/>
      <c r="F7" s="134"/>
      <c r="G7" s="134"/>
      <c r="H7" s="134"/>
    </row>
    <row r="8" spans="1:8">
      <c r="A8" s="135" t="s">
        <v>533</v>
      </c>
      <c r="B8" s="136"/>
      <c r="C8" s="137">
        <v>11261624</v>
      </c>
      <c r="D8" s="137">
        <v>-216455.95</v>
      </c>
      <c r="E8" s="137">
        <f>C8+D8</f>
        <v>11045168.050000001</v>
      </c>
      <c r="F8" s="137">
        <v>2276209.6800000002</v>
      </c>
      <c r="G8" s="137">
        <v>2147046.23</v>
      </c>
      <c r="H8" s="137">
        <f>E8-F8</f>
        <v>8768958.370000001</v>
      </c>
    </row>
    <row r="9" spans="1:8">
      <c r="A9" s="135" t="s">
        <v>534</v>
      </c>
      <c r="B9" s="136"/>
      <c r="C9" s="137">
        <v>0</v>
      </c>
      <c r="D9" s="137">
        <v>0</v>
      </c>
      <c r="E9" s="137">
        <f t="shared" ref="E9:E14" si="0">C9+D9</f>
        <v>0</v>
      </c>
      <c r="F9" s="137">
        <v>0</v>
      </c>
      <c r="G9" s="137">
        <v>0</v>
      </c>
      <c r="H9" s="137">
        <f t="shared" ref="H9:H14" si="1">E9-F9</f>
        <v>0</v>
      </c>
    </row>
    <row r="10" spans="1:8">
      <c r="A10" s="135" t="s">
        <v>535</v>
      </c>
      <c r="B10" s="136"/>
      <c r="C10" s="137">
        <v>0</v>
      </c>
      <c r="D10" s="137">
        <v>0</v>
      </c>
      <c r="E10" s="137">
        <f t="shared" si="0"/>
        <v>0</v>
      </c>
      <c r="F10" s="137">
        <v>0</v>
      </c>
      <c r="G10" s="137">
        <v>0</v>
      </c>
      <c r="H10" s="137">
        <f t="shared" si="1"/>
        <v>0</v>
      </c>
    </row>
    <row r="11" spans="1:8">
      <c r="A11" s="135" t="s">
        <v>536</v>
      </c>
      <c r="B11" s="136"/>
      <c r="C11" s="137">
        <v>0</v>
      </c>
      <c r="D11" s="137">
        <v>0</v>
      </c>
      <c r="E11" s="137">
        <f t="shared" si="0"/>
        <v>0</v>
      </c>
      <c r="F11" s="137">
        <v>0</v>
      </c>
      <c r="G11" s="137">
        <v>0</v>
      </c>
      <c r="H11" s="137">
        <f t="shared" si="1"/>
        <v>0</v>
      </c>
    </row>
    <row r="12" spans="1:8">
      <c r="A12" s="135" t="s">
        <v>537</v>
      </c>
      <c r="B12" s="136"/>
      <c r="C12" s="137">
        <v>0</v>
      </c>
      <c r="D12" s="137">
        <v>0</v>
      </c>
      <c r="E12" s="137">
        <f t="shared" si="0"/>
        <v>0</v>
      </c>
      <c r="F12" s="137">
        <v>0</v>
      </c>
      <c r="G12" s="137">
        <v>0</v>
      </c>
      <c r="H12" s="137">
        <f t="shared" si="1"/>
        <v>0</v>
      </c>
    </row>
    <row r="13" spans="1:8">
      <c r="A13" s="135" t="s">
        <v>538</v>
      </c>
      <c r="B13" s="136"/>
      <c r="C13" s="137">
        <v>0</v>
      </c>
      <c r="D13" s="137">
        <v>0</v>
      </c>
      <c r="E13" s="137">
        <f t="shared" si="0"/>
        <v>0</v>
      </c>
      <c r="F13" s="137">
        <v>0</v>
      </c>
      <c r="G13" s="137">
        <v>0</v>
      </c>
      <c r="H13" s="137">
        <f t="shared" si="1"/>
        <v>0</v>
      </c>
    </row>
    <row r="14" spans="1:8">
      <c r="A14" s="135" t="s">
        <v>539</v>
      </c>
      <c r="B14" s="136"/>
      <c r="C14" s="137">
        <v>0</v>
      </c>
      <c r="D14" s="137">
        <v>0</v>
      </c>
      <c r="E14" s="137">
        <f t="shared" si="0"/>
        <v>0</v>
      </c>
      <c r="F14" s="137">
        <v>0</v>
      </c>
      <c r="G14" s="137">
        <v>0</v>
      </c>
      <c r="H14" s="137">
        <f t="shared" si="1"/>
        <v>0</v>
      </c>
    </row>
    <row r="15" spans="1:8">
      <c r="A15" s="135"/>
      <c r="B15" s="136"/>
      <c r="C15" s="137"/>
      <c r="D15" s="137"/>
      <c r="E15" s="137"/>
      <c r="F15" s="137"/>
      <c r="G15" s="137"/>
      <c r="H15" s="137"/>
    </row>
    <row r="16" spans="1:8">
      <c r="A16" s="135"/>
      <c r="B16" s="138"/>
      <c r="C16" s="139"/>
      <c r="D16" s="139"/>
      <c r="E16" s="139"/>
      <c r="F16" s="139"/>
      <c r="G16" s="139"/>
      <c r="H16" s="139"/>
    </row>
    <row r="17" spans="1:8">
      <c r="A17" s="140"/>
      <c r="B17" s="141" t="s">
        <v>540</v>
      </c>
      <c r="C17" s="142">
        <f t="shared" ref="C17:H17" si="2">SUM(C8:C16)</f>
        <v>11261624</v>
      </c>
      <c r="D17" s="142">
        <f t="shared" si="2"/>
        <v>-216455.95</v>
      </c>
      <c r="E17" s="142">
        <f t="shared" si="2"/>
        <v>11045168.050000001</v>
      </c>
      <c r="F17" s="142">
        <f t="shared" si="2"/>
        <v>2276209.6800000002</v>
      </c>
      <c r="G17" s="142">
        <f t="shared" si="2"/>
        <v>2147046.23</v>
      </c>
      <c r="H17" s="142">
        <f t="shared" si="2"/>
        <v>8768958.370000001</v>
      </c>
    </row>
    <row r="18" spans="1:8">
      <c r="A18" s="104"/>
      <c r="B18" s="104"/>
      <c r="C18" s="104"/>
      <c r="D18" s="104"/>
      <c r="E18" s="104"/>
      <c r="F18" s="104"/>
      <c r="G18" s="104"/>
      <c r="H18" s="104"/>
    </row>
    <row r="19" spans="1:8">
      <c r="A19" s="104"/>
      <c r="B19" s="104"/>
      <c r="C19" s="104"/>
      <c r="D19" s="104"/>
      <c r="E19" s="104"/>
      <c r="F19" s="104"/>
      <c r="G19" s="104"/>
      <c r="H19" s="104"/>
    </row>
    <row r="20" spans="1:8" ht="46.2" customHeight="1">
      <c r="A20" s="230" t="s">
        <v>541</v>
      </c>
      <c r="B20" s="231"/>
      <c r="C20" s="231"/>
      <c r="D20" s="231"/>
      <c r="E20" s="231"/>
      <c r="F20" s="231"/>
      <c r="G20" s="231"/>
      <c r="H20" s="232"/>
    </row>
    <row r="21" spans="1:8">
      <c r="A21" s="104"/>
      <c r="B21" s="104"/>
      <c r="C21" s="104"/>
      <c r="D21" s="104"/>
      <c r="E21" s="104"/>
      <c r="F21" s="104"/>
      <c r="G21" s="104"/>
      <c r="H21" s="104"/>
    </row>
    <row r="22" spans="1:8">
      <c r="A22" s="224" t="s">
        <v>289</v>
      </c>
      <c r="B22" s="225"/>
      <c r="C22" s="230" t="s">
        <v>0</v>
      </c>
      <c r="D22" s="231"/>
      <c r="E22" s="231"/>
      <c r="F22" s="231"/>
      <c r="G22" s="232"/>
      <c r="H22" s="233" t="s">
        <v>530</v>
      </c>
    </row>
    <row r="23" spans="1:8">
      <c r="A23" s="226"/>
      <c r="B23" s="227"/>
      <c r="C23" s="130" t="s">
        <v>185</v>
      </c>
      <c r="D23" s="130" t="s">
        <v>5</v>
      </c>
      <c r="E23" s="130" t="s">
        <v>6</v>
      </c>
      <c r="F23" s="130" t="s">
        <v>3</v>
      </c>
      <c r="G23" s="130" t="s">
        <v>7</v>
      </c>
      <c r="H23" s="234"/>
    </row>
    <row r="24" spans="1:8">
      <c r="A24" s="228"/>
      <c r="B24" s="229"/>
      <c r="C24" s="131">
        <v>1</v>
      </c>
      <c r="D24" s="131">
        <v>2</v>
      </c>
      <c r="E24" s="131" t="s">
        <v>531</v>
      </c>
      <c r="F24" s="131">
        <v>4</v>
      </c>
      <c r="G24" s="131">
        <v>5</v>
      </c>
      <c r="H24" s="131" t="s">
        <v>532</v>
      </c>
    </row>
    <row r="25" spans="1:8">
      <c r="A25" s="132"/>
      <c r="B25" s="143"/>
      <c r="C25" s="144"/>
      <c r="D25" s="144"/>
      <c r="E25" s="144"/>
      <c r="F25" s="144"/>
      <c r="G25" s="144"/>
      <c r="H25" s="144"/>
    </row>
    <row r="26" spans="1:8">
      <c r="A26" s="135" t="s">
        <v>542</v>
      </c>
      <c r="B26" s="145"/>
      <c r="C26" s="146">
        <v>0</v>
      </c>
      <c r="D26" s="146">
        <v>0</v>
      </c>
      <c r="E26" s="146">
        <f>C26+D26</f>
        <v>0</v>
      </c>
      <c r="F26" s="146">
        <v>0</v>
      </c>
      <c r="G26" s="146">
        <v>0</v>
      </c>
      <c r="H26" s="146">
        <f>E26-F26</f>
        <v>0</v>
      </c>
    </row>
    <row r="27" spans="1:8">
      <c r="A27" s="135" t="s">
        <v>543</v>
      </c>
      <c r="B27" s="145"/>
      <c r="C27" s="146">
        <v>0</v>
      </c>
      <c r="D27" s="146">
        <v>0</v>
      </c>
      <c r="E27" s="146">
        <f t="shared" ref="E27:E29" si="3">C27+D27</f>
        <v>0</v>
      </c>
      <c r="F27" s="146">
        <v>0</v>
      </c>
      <c r="G27" s="146">
        <v>0</v>
      </c>
      <c r="H27" s="146">
        <f t="shared" ref="H27:H29" si="4">E27-F27</f>
        <v>0</v>
      </c>
    </row>
    <row r="28" spans="1:8">
      <c r="A28" s="135" t="s">
        <v>544</v>
      </c>
      <c r="B28" s="145"/>
      <c r="C28" s="146">
        <v>0</v>
      </c>
      <c r="D28" s="146">
        <v>0</v>
      </c>
      <c r="E28" s="146">
        <f t="shared" si="3"/>
        <v>0</v>
      </c>
      <c r="F28" s="146">
        <v>0</v>
      </c>
      <c r="G28" s="146">
        <v>0</v>
      </c>
      <c r="H28" s="146">
        <f t="shared" si="4"/>
        <v>0</v>
      </c>
    </row>
    <row r="29" spans="1:8">
      <c r="A29" s="135" t="s">
        <v>545</v>
      </c>
      <c r="B29" s="145"/>
      <c r="C29" s="146">
        <v>0</v>
      </c>
      <c r="D29" s="146">
        <v>0</v>
      </c>
      <c r="E29" s="146">
        <f t="shared" si="3"/>
        <v>0</v>
      </c>
      <c r="F29" s="146">
        <v>0</v>
      </c>
      <c r="G29" s="146">
        <v>0</v>
      </c>
      <c r="H29" s="146">
        <f t="shared" si="4"/>
        <v>0</v>
      </c>
    </row>
    <row r="30" spans="1:8">
      <c r="A30" s="135"/>
      <c r="B30" s="145"/>
      <c r="C30" s="147"/>
      <c r="D30" s="147"/>
      <c r="E30" s="147"/>
      <c r="F30" s="147"/>
      <c r="G30" s="147"/>
      <c r="H30" s="147"/>
    </row>
    <row r="31" spans="1:8">
      <c r="A31" s="140"/>
      <c r="B31" s="141" t="s">
        <v>540</v>
      </c>
      <c r="C31" s="142">
        <f>SUM(C26:C30)</f>
        <v>0</v>
      </c>
      <c r="D31" s="142">
        <f>SUM(D26:D30)</f>
        <v>0</v>
      </c>
      <c r="E31" s="142">
        <f>SUM(E26:E29)</f>
        <v>0</v>
      </c>
      <c r="F31" s="142">
        <f>SUM(F26:F29)</f>
        <v>0</v>
      </c>
      <c r="G31" s="142">
        <f>SUM(G26:G29)</f>
        <v>0</v>
      </c>
      <c r="H31" s="142">
        <f>SUM(H26:H29)</f>
        <v>0</v>
      </c>
    </row>
    <row r="32" spans="1:8">
      <c r="A32" s="104"/>
      <c r="B32" s="104"/>
      <c r="C32" s="104"/>
      <c r="D32" s="104"/>
      <c r="E32" s="104"/>
      <c r="F32" s="104"/>
      <c r="G32" s="104"/>
      <c r="H32" s="104"/>
    </row>
    <row r="33" spans="1:8">
      <c r="A33" s="104"/>
      <c r="B33" s="104"/>
      <c r="C33" s="104"/>
      <c r="D33" s="104"/>
      <c r="E33" s="104"/>
      <c r="F33" s="104"/>
      <c r="G33" s="104"/>
      <c r="H33" s="104"/>
    </row>
    <row r="34" spans="1:8" ht="83.4" customHeight="1">
      <c r="A34" s="230" t="s">
        <v>546</v>
      </c>
      <c r="B34" s="231"/>
      <c r="C34" s="231"/>
      <c r="D34" s="231"/>
      <c r="E34" s="231"/>
      <c r="F34" s="231"/>
      <c r="G34" s="231"/>
      <c r="H34" s="232"/>
    </row>
    <row r="35" spans="1:8">
      <c r="A35" s="224" t="s">
        <v>289</v>
      </c>
      <c r="B35" s="225"/>
      <c r="C35" s="230" t="s">
        <v>0</v>
      </c>
      <c r="D35" s="231"/>
      <c r="E35" s="231"/>
      <c r="F35" s="231"/>
      <c r="G35" s="232"/>
      <c r="H35" s="233" t="s">
        <v>530</v>
      </c>
    </row>
    <row r="36" spans="1:8">
      <c r="A36" s="226"/>
      <c r="B36" s="227"/>
      <c r="C36" s="130" t="s">
        <v>185</v>
      </c>
      <c r="D36" s="130" t="s">
        <v>5</v>
      </c>
      <c r="E36" s="130" t="s">
        <v>6</v>
      </c>
      <c r="F36" s="130" t="s">
        <v>3</v>
      </c>
      <c r="G36" s="130" t="s">
        <v>7</v>
      </c>
      <c r="H36" s="234"/>
    </row>
    <row r="37" spans="1:8">
      <c r="A37" s="228"/>
      <c r="B37" s="229"/>
      <c r="C37" s="131">
        <v>1</v>
      </c>
      <c r="D37" s="131">
        <v>2</v>
      </c>
      <c r="E37" s="131" t="s">
        <v>531</v>
      </c>
      <c r="F37" s="131">
        <v>4</v>
      </c>
      <c r="G37" s="131">
        <v>5</v>
      </c>
      <c r="H37" s="131" t="s">
        <v>532</v>
      </c>
    </row>
    <row r="38" spans="1:8">
      <c r="A38" s="132"/>
      <c r="B38" s="143"/>
      <c r="C38" s="144"/>
      <c r="D38" s="144"/>
      <c r="E38" s="144"/>
      <c r="F38" s="144"/>
      <c r="G38" s="144"/>
      <c r="H38" s="144"/>
    </row>
    <row r="39" spans="1:8" ht="53.4">
      <c r="A39" s="135"/>
      <c r="B39" s="148" t="s">
        <v>547</v>
      </c>
      <c r="C39" s="146">
        <v>0</v>
      </c>
      <c r="D39" s="146">
        <v>0</v>
      </c>
      <c r="E39" s="146">
        <f>C39+D39</f>
        <v>0</v>
      </c>
      <c r="F39" s="146">
        <v>0</v>
      </c>
      <c r="G39" s="146">
        <v>0</v>
      </c>
      <c r="H39" s="146">
        <f>E39-F39</f>
        <v>0</v>
      </c>
    </row>
    <row r="40" spans="1:8">
      <c r="A40" s="135"/>
      <c r="B40" s="148"/>
      <c r="C40" s="146"/>
      <c r="D40" s="146"/>
      <c r="E40" s="146"/>
      <c r="F40" s="146"/>
      <c r="G40" s="146"/>
      <c r="H40" s="146"/>
    </row>
    <row r="41" spans="1:8" ht="27">
      <c r="A41" s="135"/>
      <c r="B41" s="148" t="s">
        <v>548</v>
      </c>
      <c r="C41" s="146">
        <v>0</v>
      </c>
      <c r="D41" s="146">
        <v>0</v>
      </c>
      <c r="E41" s="146">
        <f>C41+D41</f>
        <v>0</v>
      </c>
      <c r="F41" s="146">
        <v>0</v>
      </c>
      <c r="G41" s="146">
        <v>0</v>
      </c>
      <c r="H41" s="146">
        <f>E41-F41</f>
        <v>0</v>
      </c>
    </row>
    <row r="42" spans="1:8">
      <c r="A42" s="135"/>
      <c r="B42" s="148"/>
      <c r="C42" s="146"/>
      <c r="D42" s="146"/>
      <c r="E42" s="146"/>
      <c r="F42" s="146"/>
      <c r="G42" s="146"/>
      <c r="H42" s="146"/>
    </row>
    <row r="43" spans="1:8" ht="66.599999999999994">
      <c r="A43" s="135"/>
      <c r="B43" s="148" t="s">
        <v>549</v>
      </c>
      <c r="C43" s="146">
        <v>0</v>
      </c>
      <c r="D43" s="146">
        <v>0</v>
      </c>
      <c r="E43" s="146">
        <f>C43+D43</f>
        <v>0</v>
      </c>
      <c r="F43" s="146">
        <v>0</v>
      </c>
      <c r="G43" s="146">
        <v>0</v>
      </c>
      <c r="H43" s="146">
        <f>E43-F43</f>
        <v>0</v>
      </c>
    </row>
    <row r="44" spans="1:8">
      <c r="A44" s="135"/>
      <c r="B44" s="148"/>
      <c r="C44" s="146"/>
      <c r="D44" s="146"/>
      <c r="E44" s="146"/>
      <c r="F44" s="146"/>
      <c r="G44" s="146"/>
      <c r="H44" s="146"/>
    </row>
    <row r="45" spans="1:8" ht="66.599999999999994">
      <c r="A45" s="135"/>
      <c r="B45" s="148" t="s">
        <v>550</v>
      </c>
      <c r="C45" s="146">
        <v>0</v>
      </c>
      <c r="D45" s="146">
        <v>0</v>
      </c>
      <c r="E45" s="146">
        <f>C45+D45</f>
        <v>0</v>
      </c>
      <c r="F45" s="146">
        <v>0</v>
      </c>
      <c r="G45" s="146">
        <v>0</v>
      </c>
      <c r="H45" s="146">
        <f>E45-F45</f>
        <v>0</v>
      </c>
    </row>
    <row r="46" spans="1:8">
      <c r="A46" s="135"/>
      <c r="B46" s="148"/>
      <c r="C46" s="146"/>
      <c r="D46" s="146"/>
      <c r="E46" s="146"/>
      <c r="F46" s="146"/>
      <c r="G46" s="146"/>
      <c r="H46" s="146"/>
    </row>
    <row r="47" spans="1:8" ht="66.599999999999994">
      <c r="A47" s="135"/>
      <c r="B47" s="148" t="s">
        <v>551</v>
      </c>
      <c r="C47" s="146">
        <v>0</v>
      </c>
      <c r="D47" s="146">
        <v>0</v>
      </c>
      <c r="E47" s="146">
        <f>C47+D47</f>
        <v>0</v>
      </c>
      <c r="F47" s="146">
        <v>0</v>
      </c>
      <c r="G47" s="146">
        <v>0</v>
      </c>
      <c r="H47" s="146">
        <f>E47-F47</f>
        <v>0</v>
      </c>
    </row>
    <row r="48" spans="1:8">
      <c r="A48" s="135"/>
      <c r="B48" s="148"/>
      <c r="C48" s="146"/>
      <c r="D48" s="146"/>
      <c r="E48" s="146"/>
      <c r="F48" s="146"/>
      <c r="G48" s="146"/>
      <c r="H48" s="146"/>
    </row>
    <row r="49" spans="1:8" ht="66.599999999999994">
      <c r="A49" s="135"/>
      <c r="B49" s="148" t="s">
        <v>552</v>
      </c>
      <c r="C49" s="146">
        <v>0</v>
      </c>
      <c r="D49" s="146">
        <v>0</v>
      </c>
      <c r="E49" s="146">
        <f>C49+D49</f>
        <v>0</v>
      </c>
      <c r="F49" s="146">
        <v>0</v>
      </c>
      <c r="G49" s="146">
        <v>0</v>
      </c>
      <c r="H49" s="146">
        <f>E49-F49</f>
        <v>0</v>
      </c>
    </row>
    <row r="50" spans="1:8">
      <c r="A50" s="135"/>
      <c r="B50" s="148"/>
      <c r="C50" s="146"/>
      <c r="D50" s="146"/>
      <c r="E50" s="146"/>
      <c r="F50" s="146"/>
      <c r="G50" s="146"/>
      <c r="H50" s="146"/>
    </row>
    <row r="51" spans="1:8" ht="40.200000000000003">
      <c r="A51" s="135"/>
      <c r="B51" s="148" t="s">
        <v>553</v>
      </c>
      <c r="C51" s="146">
        <v>0</v>
      </c>
      <c r="D51" s="146">
        <v>0</v>
      </c>
      <c r="E51" s="146">
        <f>C51+D51</f>
        <v>0</v>
      </c>
      <c r="F51" s="146">
        <v>0</v>
      </c>
      <c r="G51" s="146">
        <v>0</v>
      </c>
      <c r="H51" s="146">
        <f>E51-F51</f>
        <v>0</v>
      </c>
    </row>
    <row r="52" spans="1:8">
      <c r="A52" s="149"/>
      <c r="B52" s="150"/>
      <c r="C52" s="147"/>
      <c r="D52" s="147"/>
      <c r="E52" s="147"/>
      <c r="F52" s="147"/>
      <c r="G52" s="147"/>
      <c r="H52" s="147"/>
    </row>
    <row r="53" spans="1:8">
      <c r="A53" s="140"/>
      <c r="B53" s="141" t="s">
        <v>540</v>
      </c>
      <c r="C53" s="142">
        <f t="shared" ref="C53:H53" si="5">SUM(C39:C51)</f>
        <v>0</v>
      </c>
      <c r="D53" s="142">
        <f t="shared" si="5"/>
        <v>0</v>
      </c>
      <c r="E53" s="142">
        <f t="shared" si="5"/>
        <v>0</v>
      </c>
      <c r="F53" s="142">
        <f t="shared" si="5"/>
        <v>0</v>
      </c>
      <c r="G53" s="142">
        <f t="shared" si="5"/>
        <v>0</v>
      </c>
      <c r="H53" s="142">
        <f t="shared" si="5"/>
        <v>0</v>
      </c>
    </row>
    <row r="54" spans="1:8">
      <c r="A54" s="104"/>
      <c r="B54" s="104"/>
      <c r="C54" s="104"/>
      <c r="D54" s="104"/>
      <c r="E54" s="104"/>
      <c r="F54" s="104"/>
      <c r="G54" s="104"/>
      <c r="H54" s="104"/>
    </row>
  </sheetData>
  <mergeCells count="13">
    <mergeCell ref="A1:G1"/>
    <mergeCell ref="A2:H2"/>
    <mergeCell ref="A4:B6"/>
    <mergeCell ref="C4:G4"/>
    <mergeCell ref="H4:H5"/>
    <mergeCell ref="A35:B37"/>
    <mergeCell ref="C35:G35"/>
    <mergeCell ref="H35:H36"/>
    <mergeCell ref="A20:H20"/>
    <mergeCell ref="A22:B24"/>
    <mergeCell ref="C22:G22"/>
    <mergeCell ref="H22:H23"/>
    <mergeCell ref="A34:H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2020-04-23T16:28:15Z</cp:lastPrinted>
  <dcterms:created xsi:type="dcterms:W3CDTF">2017-01-11T17:22:36Z</dcterms:created>
  <dcterms:modified xsi:type="dcterms:W3CDTF">2020-04-23T16:30:26Z</dcterms:modified>
</cp:coreProperties>
</file>